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50" windowHeight="11640" tabRatio="752" firstSheet="34" activeTab="48"/>
  </bookViews>
  <sheets>
    <sheet name="16.01" sheetId="1" r:id="rId1"/>
    <sheet name="23.01" sheetId="2" r:id="rId2"/>
    <sheet name="30.01" sheetId="3" r:id="rId3"/>
    <sheet name="06.02" sheetId="4" r:id="rId4"/>
    <sheet name="13.02" sheetId="5" r:id="rId5"/>
    <sheet name="20.02" sheetId="6" r:id="rId6"/>
    <sheet name="27.02" sheetId="7" r:id="rId7"/>
    <sheet name="06.03" sheetId="8" r:id="rId8"/>
    <sheet name="13.03" sheetId="9" r:id="rId9"/>
    <sheet name="20.03" sheetId="10" r:id="rId10"/>
    <sheet name="27.03" sheetId="11" r:id="rId11"/>
    <sheet name="03.04" sheetId="12" r:id="rId12"/>
    <sheet name="10.04" sheetId="13" r:id="rId13"/>
    <sheet name="17.04" sheetId="14" r:id="rId14"/>
    <sheet name="24.04" sheetId="15" r:id="rId15"/>
    <sheet name="30.04" sheetId="16" r:id="rId16"/>
    <sheet name="08.05" sheetId="17" r:id="rId17"/>
    <sheet name="15.05" sheetId="18" r:id="rId18"/>
    <sheet name="22.05" sheetId="19" r:id="rId19"/>
    <sheet name="29.05" sheetId="20" r:id="rId20"/>
    <sheet name="05.06" sheetId="21" r:id="rId21"/>
    <sheet name="11.06" sheetId="22" r:id="rId22"/>
    <sheet name="19.06" sheetId="23" r:id="rId23"/>
    <sheet name="26.06" sheetId="24" r:id="rId24"/>
    <sheet name="03.07" sheetId="25" r:id="rId25"/>
    <sheet name="10.07" sheetId="26" r:id="rId26"/>
    <sheet name="16.07" sheetId="27" r:id="rId27"/>
    <sheet name="24.07" sheetId="28" r:id="rId28"/>
    <sheet name="31.07" sheetId="29" r:id="rId29"/>
    <sheet name="07.08" sheetId="30" r:id="rId30"/>
    <sheet name="14.08" sheetId="31" r:id="rId31"/>
    <sheet name="21,08" sheetId="32" r:id="rId32"/>
    <sheet name="29.08" sheetId="33" r:id="rId33"/>
    <sheet name="04.09" sheetId="34" r:id="rId34"/>
    <sheet name="11.09" sheetId="35" r:id="rId35"/>
    <sheet name="18.09" sheetId="36" r:id="rId36"/>
    <sheet name="25.09" sheetId="37" r:id="rId37"/>
    <sheet name="02.10" sheetId="38" r:id="rId38"/>
    <sheet name="09.10" sheetId="39" r:id="rId39"/>
    <sheet name="16.10" sheetId="40" r:id="rId40"/>
    <sheet name="23.10" sheetId="41" r:id="rId41"/>
    <sheet name="29.10" sheetId="42" r:id="rId42"/>
    <sheet name="05.11" sheetId="43" r:id="rId43"/>
    <sheet name="13.11" sheetId="44" r:id="rId44"/>
    <sheet name="20.11" sheetId="45" r:id="rId45"/>
    <sheet name="27.11" sheetId="46" r:id="rId46"/>
    <sheet name="04.12" sheetId="47" r:id="rId47"/>
    <sheet name="11.12" sheetId="48" r:id="rId48"/>
    <sheet name="18.12" sheetId="49" r:id="rId49"/>
  </sheets>
  <calcPr calcId="124519"/>
</workbook>
</file>

<file path=xl/calcChain.xml><?xml version="1.0" encoding="utf-8"?>
<calcChain xmlns="http://schemas.openxmlformats.org/spreadsheetml/2006/main">
  <c r="M56" i="49"/>
  <c r="F56"/>
  <c r="C56"/>
  <c r="B56"/>
  <c r="D56" s="1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6" s="1"/>
  <c r="J9"/>
  <c r="J56" s="1"/>
  <c r="G9"/>
  <c r="G56" s="1"/>
  <c r="H56" s="1"/>
  <c r="E9"/>
  <c r="E56" s="1"/>
  <c r="D9"/>
  <c r="L8"/>
  <c r="I8"/>
  <c r="H8"/>
  <c r="D8"/>
  <c r="H29" i="48"/>
  <c r="M56"/>
  <c r="F56"/>
  <c r="C56"/>
  <c r="B56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6" s="1"/>
  <c r="J9"/>
  <c r="J56" s="1"/>
  <c r="G9"/>
  <c r="G56" s="1"/>
  <c r="E9"/>
  <c r="E56" s="1"/>
  <c r="D9"/>
  <c r="L8"/>
  <c r="I8"/>
  <c r="H8"/>
  <c r="D8"/>
  <c r="M55" i="47"/>
  <c r="F55"/>
  <c r="C55"/>
  <c r="B55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5" s="1"/>
  <c r="J9"/>
  <c r="J55" s="1"/>
  <c r="G9"/>
  <c r="G55" s="1"/>
  <c r="E9"/>
  <c r="E55" s="1"/>
  <c r="D9"/>
  <c r="L8"/>
  <c r="I8"/>
  <c r="H8"/>
  <c r="D8"/>
  <c r="M55" i="46"/>
  <c r="F55"/>
  <c r="C55"/>
  <c r="B55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5" s="1"/>
  <c r="J9"/>
  <c r="J55" s="1"/>
  <c r="G9"/>
  <c r="I9" s="1"/>
  <c r="E9"/>
  <c r="E55" s="1"/>
  <c r="D9"/>
  <c r="L8"/>
  <c r="I8"/>
  <c r="H8"/>
  <c r="D8"/>
  <c r="M55" i="45"/>
  <c r="F55"/>
  <c r="C55"/>
  <c r="D55" s="1"/>
  <c r="B55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5" s="1"/>
  <c r="J9"/>
  <c r="J55" s="1"/>
  <c r="G9"/>
  <c r="G55" s="1"/>
  <c r="E9"/>
  <c r="E55" s="1"/>
  <c r="D9"/>
  <c r="L8"/>
  <c r="I8"/>
  <c r="H8"/>
  <c r="D8"/>
  <c r="K9" i="44"/>
  <c r="J9"/>
  <c r="G9"/>
  <c r="E9"/>
  <c r="H54"/>
  <c r="I9" i="49" l="1"/>
  <c r="H9"/>
  <c r="L9"/>
  <c r="L56" s="1"/>
  <c r="D56" i="48"/>
  <c r="H56"/>
  <c r="H9"/>
  <c r="L9"/>
  <c r="L56" s="1"/>
  <c r="I9"/>
  <c r="H55" i="47"/>
  <c r="D55"/>
  <c r="H9"/>
  <c r="L9"/>
  <c r="L55" s="1"/>
  <c r="I9"/>
  <c r="H55" i="45"/>
  <c r="D55" i="46"/>
  <c r="H9"/>
  <c r="L9"/>
  <c r="L55" s="1"/>
  <c r="G55"/>
  <c r="H55" s="1"/>
  <c r="I9" i="45"/>
  <c r="H9"/>
  <c r="L9"/>
  <c r="L55" s="1"/>
  <c r="M55" i="44"/>
  <c r="F55"/>
  <c r="C55"/>
  <c r="B55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5"/>
  <c r="J55"/>
  <c r="G55"/>
  <c r="E55"/>
  <c r="D9"/>
  <c r="L8"/>
  <c r="I8"/>
  <c r="H8"/>
  <c r="D8"/>
  <c r="M54" i="43"/>
  <c r="F54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E9"/>
  <c r="E54" s="1"/>
  <c r="D9"/>
  <c r="L8"/>
  <c r="I8"/>
  <c r="H8"/>
  <c r="D8"/>
  <c r="M54" i="42"/>
  <c r="F54"/>
  <c r="C54"/>
  <c r="B54"/>
  <c r="D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E9"/>
  <c r="E54" s="1"/>
  <c r="D9"/>
  <c r="L8"/>
  <c r="I8"/>
  <c r="H8"/>
  <c r="D8"/>
  <c r="M54" i="41"/>
  <c r="F54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E9"/>
  <c r="E54" s="1"/>
  <c r="D9"/>
  <c r="L8"/>
  <c r="I8"/>
  <c r="H8"/>
  <c r="D8"/>
  <c r="K9" i="40"/>
  <c r="D55" i="44" l="1"/>
  <c r="H55"/>
  <c r="I9"/>
  <c r="H9"/>
  <c r="L9"/>
  <c r="L55" s="1"/>
  <c r="H54" i="41"/>
  <c r="D54" i="43"/>
  <c r="H54"/>
  <c r="I9"/>
  <c r="H9"/>
  <c r="L9"/>
  <c r="L54" s="1"/>
  <c r="H54" i="42"/>
  <c r="I9"/>
  <c r="H9"/>
  <c r="L9"/>
  <c r="L54" s="1"/>
  <c r="D54" i="41"/>
  <c r="I9"/>
  <c r="H9"/>
  <c r="L9"/>
  <c r="L54" s="1"/>
  <c r="M54" i="40"/>
  <c r="F54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4"/>
  <c r="J9"/>
  <c r="J54" s="1"/>
  <c r="G9"/>
  <c r="G54" s="1"/>
  <c r="E9"/>
  <c r="E54" s="1"/>
  <c r="D9"/>
  <c r="L8"/>
  <c r="I8"/>
  <c r="H8"/>
  <c r="D8"/>
  <c r="M54" i="39"/>
  <c r="C54"/>
  <c r="B54"/>
  <c r="D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54"/>
  <c r="E9"/>
  <c r="E54" s="1"/>
  <c r="D9"/>
  <c r="L8"/>
  <c r="I8"/>
  <c r="H8"/>
  <c r="D8"/>
  <c r="M54" i="38"/>
  <c r="C54"/>
  <c r="B54"/>
  <c r="D54" s="1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9"/>
  <c r="F54" s="1"/>
  <c r="E9"/>
  <c r="E54" s="1"/>
  <c r="D9"/>
  <c r="L8"/>
  <c r="I8"/>
  <c r="H8"/>
  <c r="D8"/>
  <c r="M54" i="37"/>
  <c r="C54"/>
  <c r="B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4" s="1"/>
  <c r="J9"/>
  <c r="J54" s="1"/>
  <c r="G9"/>
  <c r="G54" s="1"/>
  <c r="F9"/>
  <c r="F54" s="1"/>
  <c r="E9"/>
  <c r="E54" s="1"/>
  <c r="D9"/>
  <c r="L8"/>
  <c r="I8"/>
  <c r="H8"/>
  <c r="D8"/>
  <c r="F9" i="36"/>
  <c r="F54" s="1"/>
  <c r="K9"/>
  <c r="J9"/>
  <c r="J54" s="1"/>
  <c r="G9"/>
  <c r="G54" s="1"/>
  <c r="E9"/>
  <c r="E54" s="1"/>
  <c r="H53"/>
  <c r="I53"/>
  <c r="F9" i="35"/>
  <c r="E9"/>
  <c r="H52" i="36"/>
  <c r="I52"/>
  <c r="M54"/>
  <c r="C54"/>
  <c r="D54" s="1"/>
  <c r="B54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4"/>
  <c r="D9"/>
  <c r="L8"/>
  <c r="I8"/>
  <c r="H8"/>
  <c r="D8"/>
  <c r="K9" i="35"/>
  <c r="J9"/>
  <c r="G9"/>
  <c r="H51"/>
  <c r="I51"/>
  <c r="H54" i="40" l="1"/>
  <c r="D54"/>
  <c r="I9"/>
  <c r="H9"/>
  <c r="L9"/>
  <c r="L54" s="1"/>
  <c r="H54" i="39"/>
  <c r="I9"/>
  <c r="H9"/>
  <c r="L9"/>
  <c r="L54" s="1"/>
  <c r="H54" i="38"/>
  <c r="I9"/>
  <c r="H9"/>
  <c r="L9"/>
  <c r="L54" s="1"/>
  <c r="D54" i="37"/>
  <c r="H54"/>
  <c r="I9"/>
  <c r="H9"/>
  <c r="L9"/>
  <c r="L54" s="1"/>
  <c r="H54" i="36"/>
  <c r="I9"/>
  <c r="H9"/>
  <c r="L9"/>
  <c r="L54" s="1"/>
  <c r="M52" i="35"/>
  <c r="C52"/>
  <c r="B52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2"/>
  <c r="J52"/>
  <c r="G52"/>
  <c r="F52"/>
  <c r="E52"/>
  <c r="D9"/>
  <c r="L8"/>
  <c r="I8"/>
  <c r="H8"/>
  <c r="D8"/>
  <c r="K9" i="34"/>
  <c r="J9"/>
  <c r="G9"/>
  <c r="H50"/>
  <c r="I50"/>
  <c r="M51"/>
  <c r="C51"/>
  <c r="D51" s="1"/>
  <c r="B51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1"/>
  <c r="J51"/>
  <c r="G51"/>
  <c r="F9"/>
  <c r="F51" s="1"/>
  <c r="E9"/>
  <c r="E51" s="1"/>
  <c r="D9"/>
  <c r="L8"/>
  <c r="I8"/>
  <c r="H8"/>
  <c r="D8"/>
  <c r="M50" i="33"/>
  <c r="C50"/>
  <c r="B50"/>
  <c r="I49"/>
  <c r="H49"/>
  <c r="I48"/>
  <c r="H48"/>
  <c r="I47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50" s="1"/>
  <c r="J9"/>
  <c r="J50" s="1"/>
  <c r="G9"/>
  <c r="G50" s="1"/>
  <c r="F9"/>
  <c r="F50" s="1"/>
  <c r="E9"/>
  <c r="E50" s="1"/>
  <c r="D9"/>
  <c r="L8"/>
  <c r="I8"/>
  <c r="H8"/>
  <c r="D8"/>
  <c r="K9" i="32"/>
  <c r="J9"/>
  <c r="J50" s="1"/>
  <c r="G9"/>
  <c r="F9"/>
  <c r="F50" s="1"/>
  <c r="E9"/>
  <c r="E50" s="1"/>
  <c r="H49"/>
  <c r="I49"/>
  <c r="H48"/>
  <c r="I48"/>
  <c r="H47"/>
  <c r="I47"/>
  <c r="I46"/>
  <c r="H46"/>
  <c r="M50"/>
  <c r="C50"/>
  <c r="D50" s="1"/>
  <c r="B50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50"/>
  <c r="G50"/>
  <c r="D9"/>
  <c r="L8"/>
  <c r="I8"/>
  <c r="H8"/>
  <c r="D8"/>
  <c r="G9" i="31"/>
  <c r="K9"/>
  <c r="J9"/>
  <c r="H45"/>
  <c r="I45"/>
  <c r="M46"/>
  <c r="C46"/>
  <c r="D46" s="1"/>
  <c r="B46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6"/>
  <c r="J46"/>
  <c r="G46"/>
  <c r="F9"/>
  <c r="F46" s="1"/>
  <c r="E9"/>
  <c r="E46" s="1"/>
  <c r="D9"/>
  <c r="L8"/>
  <c r="I8"/>
  <c r="H8"/>
  <c r="D8"/>
  <c r="J9" i="30"/>
  <c r="I42"/>
  <c r="H42"/>
  <c r="M45"/>
  <c r="C45"/>
  <c r="D45" s="1"/>
  <c r="B45"/>
  <c r="I44"/>
  <c r="H44"/>
  <c r="I43"/>
  <c r="H43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5" s="1"/>
  <c r="G9"/>
  <c r="L9" s="1"/>
  <c r="F9"/>
  <c r="F45" s="1"/>
  <c r="E9"/>
  <c r="E45" s="1"/>
  <c r="D9"/>
  <c r="L8"/>
  <c r="L45" s="1"/>
  <c r="I8"/>
  <c r="H8"/>
  <c r="D8"/>
  <c r="M44" i="29"/>
  <c r="C44"/>
  <c r="B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G44" s="1"/>
  <c r="F9"/>
  <c r="F44" s="1"/>
  <c r="E9"/>
  <c r="E44" s="1"/>
  <c r="D9"/>
  <c r="L8"/>
  <c r="I8"/>
  <c r="H8"/>
  <c r="D8"/>
  <c r="M44" i="28"/>
  <c r="C44"/>
  <c r="B44"/>
  <c r="D44" s="1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G44" s="1"/>
  <c r="F9"/>
  <c r="F44" s="1"/>
  <c r="E9"/>
  <c r="E44" s="1"/>
  <c r="D9"/>
  <c r="L8"/>
  <c r="I8"/>
  <c r="H8"/>
  <c r="D8"/>
  <c r="M44" i="27"/>
  <c r="C44"/>
  <c r="B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4" s="1"/>
  <c r="J9"/>
  <c r="J44" s="1"/>
  <c r="G9"/>
  <c r="F9"/>
  <c r="F44" s="1"/>
  <c r="E9"/>
  <c r="E44" s="1"/>
  <c r="D9"/>
  <c r="L8"/>
  <c r="I8"/>
  <c r="H8"/>
  <c r="D8"/>
  <c r="K9" i="26"/>
  <c r="J9"/>
  <c r="F9"/>
  <c r="G9"/>
  <c r="E9"/>
  <c r="E44" s="1"/>
  <c r="I43"/>
  <c r="H43"/>
  <c r="M44"/>
  <c r="C44"/>
  <c r="D44" s="1"/>
  <c r="B44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4"/>
  <c r="J44"/>
  <c r="G44"/>
  <c r="F44"/>
  <c r="D9"/>
  <c r="L8"/>
  <c r="I8"/>
  <c r="H8"/>
  <c r="D8"/>
  <c r="I42" i="25"/>
  <c r="I41"/>
  <c r="F9"/>
  <c r="H42"/>
  <c r="E9"/>
  <c r="H41"/>
  <c r="G9"/>
  <c r="J9"/>
  <c r="K9"/>
  <c r="I9" i="27" l="1"/>
  <c r="L9"/>
  <c r="L44" s="1"/>
  <c r="D52" i="35"/>
  <c r="H52"/>
  <c r="I9"/>
  <c r="H9"/>
  <c r="L9"/>
  <c r="L52" s="1"/>
  <c r="H51" i="34"/>
  <c r="I9"/>
  <c r="H9"/>
  <c r="L9"/>
  <c r="L51" s="1"/>
  <c r="D50" i="33"/>
  <c r="H50"/>
  <c r="I9"/>
  <c r="H9"/>
  <c r="L9"/>
  <c r="L50" s="1"/>
  <c r="H50" i="32"/>
  <c r="I9"/>
  <c r="H9"/>
  <c r="L9"/>
  <c r="L50" s="1"/>
  <c r="H46" i="31"/>
  <c r="I9"/>
  <c r="H9"/>
  <c r="L9"/>
  <c r="L46" s="1"/>
  <c r="G45" i="30"/>
  <c r="H45" s="1"/>
  <c r="I9"/>
  <c r="H9"/>
  <c r="D44" i="29"/>
  <c r="H44"/>
  <c r="I9"/>
  <c r="H9"/>
  <c r="L9"/>
  <c r="L44" s="1"/>
  <c r="H44" i="28"/>
  <c r="I9"/>
  <c r="H9"/>
  <c r="L9"/>
  <c r="L44" s="1"/>
  <c r="D44" i="27"/>
  <c r="G44"/>
  <c r="H44" s="1"/>
  <c r="H9"/>
  <c r="H44" i="26"/>
  <c r="H9"/>
  <c r="L9"/>
  <c r="L44" s="1"/>
  <c r="I9"/>
  <c r="M43" i="25"/>
  <c r="G43"/>
  <c r="E43"/>
  <c r="C43"/>
  <c r="B43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L9"/>
  <c r="K43"/>
  <c r="J43"/>
  <c r="H9"/>
  <c r="I9"/>
  <c r="F43"/>
  <c r="D9"/>
  <c r="L8"/>
  <c r="I8"/>
  <c r="H8"/>
  <c r="D8"/>
  <c r="M41" i="24"/>
  <c r="C41"/>
  <c r="B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1" s="1"/>
  <c r="J9"/>
  <c r="J41" s="1"/>
  <c r="G9"/>
  <c r="G41" s="1"/>
  <c r="F9"/>
  <c r="F41" s="1"/>
  <c r="E9"/>
  <c r="E41" s="1"/>
  <c r="D9"/>
  <c r="L8"/>
  <c r="I8"/>
  <c r="H8"/>
  <c r="D8"/>
  <c r="K9" i="23"/>
  <c r="J9"/>
  <c r="F9"/>
  <c r="G9"/>
  <c r="E9"/>
  <c r="H40"/>
  <c r="I40"/>
  <c r="M41"/>
  <c r="C41"/>
  <c r="B41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1"/>
  <c r="J41"/>
  <c r="G41"/>
  <c r="F41"/>
  <c r="E41"/>
  <c r="D9"/>
  <c r="L8"/>
  <c r="I8"/>
  <c r="H8"/>
  <c r="D8"/>
  <c r="M40" i="22"/>
  <c r="C40"/>
  <c r="B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40" s="1"/>
  <c r="J9"/>
  <c r="J40" s="1"/>
  <c r="G9"/>
  <c r="F9"/>
  <c r="F40" s="1"/>
  <c r="E9"/>
  <c r="E40" s="1"/>
  <c r="D9"/>
  <c r="L8"/>
  <c r="I8"/>
  <c r="H8"/>
  <c r="D8"/>
  <c r="I19" i="21"/>
  <c r="H39"/>
  <c r="H40"/>
  <c r="K9"/>
  <c r="F9"/>
  <c r="G9"/>
  <c r="E9"/>
  <c r="I40"/>
  <c r="I39"/>
  <c r="I9" i="22" l="1"/>
  <c r="D43" i="25"/>
  <c r="H43"/>
  <c r="L43"/>
  <c r="D41" i="24"/>
  <c r="H41"/>
  <c r="I9"/>
  <c r="H9"/>
  <c r="L9"/>
  <c r="L41" s="1"/>
  <c r="D41" i="23"/>
  <c r="H41"/>
  <c r="I9"/>
  <c r="H9"/>
  <c r="L9"/>
  <c r="L41" s="1"/>
  <c r="D40" i="22"/>
  <c r="G40"/>
  <c r="H40" s="1"/>
  <c r="H9"/>
  <c r="L9"/>
  <c r="L40" s="1"/>
  <c r="M41" i="21"/>
  <c r="C41"/>
  <c r="D41" s="1"/>
  <c r="B41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41"/>
  <c r="J9"/>
  <c r="J41" s="1"/>
  <c r="G41"/>
  <c r="F41"/>
  <c r="E41"/>
  <c r="D9"/>
  <c r="L8"/>
  <c r="I8"/>
  <c r="H8"/>
  <c r="D8"/>
  <c r="K9" i="20"/>
  <c r="J9"/>
  <c r="G9"/>
  <c r="F9"/>
  <c r="E9"/>
  <c r="H38"/>
  <c r="I38"/>
  <c r="H37"/>
  <c r="I37"/>
  <c r="H41" i="21" l="1"/>
  <c r="I9"/>
  <c r="H9"/>
  <c r="L9"/>
  <c r="L41" s="1"/>
  <c r="M39" i="20"/>
  <c r="C39"/>
  <c r="B39"/>
  <c r="I36"/>
  <c r="H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39"/>
  <c r="J39"/>
  <c r="G39"/>
  <c r="F39"/>
  <c r="E39"/>
  <c r="D9"/>
  <c r="L8"/>
  <c r="I8"/>
  <c r="H8"/>
  <c r="D8"/>
  <c r="K9" i="19"/>
  <c r="J9"/>
  <c r="H36"/>
  <c r="I36"/>
  <c r="C37"/>
  <c r="B37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37"/>
  <c r="J37"/>
  <c r="G9"/>
  <c r="G37" s="1"/>
  <c r="F9"/>
  <c r="F37" s="1"/>
  <c r="E9"/>
  <c r="E37" s="1"/>
  <c r="D9"/>
  <c r="L8"/>
  <c r="I8"/>
  <c r="H8"/>
  <c r="D8"/>
  <c r="C36" i="18"/>
  <c r="D36" s="1"/>
  <c r="B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36" s="1"/>
  <c r="J9"/>
  <c r="J36" s="1"/>
  <c r="G9"/>
  <c r="G36" s="1"/>
  <c r="F9"/>
  <c r="F36" s="1"/>
  <c r="E9"/>
  <c r="E36" s="1"/>
  <c r="D9"/>
  <c r="L8"/>
  <c r="L36" s="1"/>
  <c r="I8"/>
  <c r="H8"/>
  <c r="D8"/>
  <c r="C36" i="17"/>
  <c r="B36"/>
  <c r="I35"/>
  <c r="H35"/>
  <c r="I34"/>
  <c r="H34"/>
  <c r="I33"/>
  <c r="H33"/>
  <c r="I32"/>
  <c r="H32"/>
  <c r="I31"/>
  <c r="H31"/>
  <c r="I30"/>
  <c r="H30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K9"/>
  <c r="K36" s="1"/>
  <c r="J9"/>
  <c r="J36" s="1"/>
  <c r="G9"/>
  <c r="G36" s="1"/>
  <c r="F9"/>
  <c r="F36" s="1"/>
  <c r="E9"/>
  <c r="E36" s="1"/>
  <c r="D9"/>
  <c r="L8"/>
  <c r="L36" s="1"/>
  <c r="I8"/>
  <c r="H8"/>
  <c r="D8"/>
  <c r="K9" i="16"/>
  <c r="J9"/>
  <c r="F9"/>
  <c r="G9"/>
  <c r="E9"/>
  <c r="I35"/>
  <c r="H35"/>
  <c r="D39" i="20" l="1"/>
  <c r="H39"/>
  <c r="I9"/>
  <c r="H9"/>
  <c r="L9"/>
  <c r="L39" s="1"/>
  <c r="L9" i="19"/>
  <c r="L37" s="1"/>
  <c r="D37"/>
  <c r="H37"/>
  <c r="H9"/>
  <c r="M37"/>
  <c r="I9"/>
  <c r="H36" i="18"/>
  <c r="H9"/>
  <c r="M9"/>
  <c r="M36" s="1"/>
  <c r="I9"/>
  <c r="D36" i="17"/>
  <c r="H36"/>
  <c r="H9"/>
  <c r="M9"/>
  <c r="M36" s="1"/>
  <c r="I9"/>
  <c r="H10" i="16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8"/>
  <c r="C36" l="1"/>
  <c r="B36"/>
  <c r="I34"/>
  <c r="I33"/>
  <c r="I32"/>
  <c r="I31"/>
  <c r="I30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K36"/>
  <c r="J36"/>
  <c r="F36"/>
  <c r="E36"/>
  <c r="D9"/>
  <c r="L8"/>
  <c r="L36" s="1"/>
  <c r="I8"/>
  <c r="D8"/>
  <c r="H34" i="15"/>
  <c r="J9"/>
  <c r="I9"/>
  <c r="G9"/>
  <c r="F9"/>
  <c r="E9"/>
  <c r="H33"/>
  <c r="D36" i="16" l="1"/>
  <c r="I9"/>
  <c r="H9"/>
  <c r="M9"/>
  <c r="M36" s="1"/>
  <c r="G36"/>
  <c r="H36" s="1"/>
  <c r="H32" i="15"/>
  <c r="C35" l="1"/>
  <c r="B35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35"/>
  <c r="I35"/>
  <c r="L9"/>
  <c r="L35" s="1"/>
  <c r="F35"/>
  <c r="E35"/>
  <c r="D9"/>
  <c r="K8"/>
  <c r="K35" s="1"/>
  <c r="H8"/>
  <c r="D8"/>
  <c r="C32" i="14"/>
  <c r="D32" s="1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13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12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K8" i="11"/>
  <c r="C32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32"/>
  <c r="H8"/>
  <c r="D8"/>
  <c r="C32" i="10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C32" i="9"/>
  <c r="B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J9"/>
  <c r="J32" s="1"/>
  <c r="I9"/>
  <c r="I32" s="1"/>
  <c r="G9"/>
  <c r="L9" s="1"/>
  <c r="L32" s="1"/>
  <c r="F9"/>
  <c r="F32" s="1"/>
  <c r="E9"/>
  <c r="E32" s="1"/>
  <c r="D9"/>
  <c r="K8"/>
  <c r="K32" s="1"/>
  <c r="H8"/>
  <c r="D8"/>
  <c r="H27" i="8"/>
  <c r="H28"/>
  <c r="H31"/>
  <c r="J9"/>
  <c r="I9"/>
  <c r="G9"/>
  <c r="F9"/>
  <c r="E9"/>
  <c r="D35" i="15" l="1"/>
  <c r="D32" i="12"/>
  <c r="D32" i="9"/>
  <c r="H9" i="15"/>
  <c r="G35"/>
  <c r="H9" i="14"/>
  <c r="G32"/>
  <c r="D32" i="13"/>
  <c r="H9"/>
  <c r="G32"/>
  <c r="H9" i="12"/>
  <c r="G32"/>
  <c r="D32" i="11"/>
  <c r="H9"/>
  <c r="G32"/>
  <c r="D32" i="10"/>
  <c r="H9"/>
  <c r="G32"/>
  <c r="H9" i="9"/>
  <c r="G32"/>
  <c r="C32" i="8"/>
  <c r="B32"/>
  <c r="H30"/>
  <c r="H26"/>
  <c r="H25"/>
  <c r="H24"/>
  <c r="H23"/>
  <c r="H22"/>
  <c r="H21"/>
  <c r="H20"/>
  <c r="H19"/>
  <c r="H18"/>
  <c r="H17"/>
  <c r="H16"/>
  <c r="H15"/>
  <c r="H14"/>
  <c r="H13"/>
  <c r="H12"/>
  <c r="H11"/>
  <c r="H10"/>
  <c r="J32"/>
  <c r="I32"/>
  <c r="H9"/>
  <c r="F32"/>
  <c r="E32"/>
  <c r="D9"/>
  <c r="K8"/>
  <c r="K32" s="1"/>
  <c r="H8"/>
  <c r="D8"/>
  <c r="H26" i="7"/>
  <c r="C31"/>
  <c r="B31"/>
  <c r="H30"/>
  <c r="H25"/>
  <c r="H24"/>
  <c r="H23"/>
  <c r="H22"/>
  <c r="H21"/>
  <c r="H20"/>
  <c r="H19"/>
  <c r="H18"/>
  <c r="H17"/>
  <c r="H16"/>
  <c r="H15"/>
  <c r="H14"/>
  <c r="H13"/>
  <c r="H12"/>
  <c r="H11"/>
  <c r="H10"/>
  <c r="J9"/>
  <c r="J31" s="1"/>
  <c r="I9"/>
  <c r="I31" s="1"/>
  <c r="G9"/>
  <c r="G31" s="1"/>
  <c r="F9"/>
  <c r="E9"/>
  <c r="E31" s="1"/>
  <c r="D9"/>
  <c r="K8"/>
  <c r="K31" s="1"/>
  <c r="H8"/>
  <c r="D8"/>
  <c r="H10" i="6"/>
  <c r="H11"/>
  <c r="H12"/>
  <c r="H13"/>
  <c r="H14"/>
  <c r="H15"/>
  <c r="H16"/>
  <c r="H17"/>
  <c r="H18"/>
  <c r="H19"/>
  <c r="H20"/>
  <c r="H21"/>
  <c r="H22"/>
  <c r="H23"/>
  <c r="H24"/>
  <c r="H25"/>
  <c r="H26"/>
  <c r="H30"/>
  <c r="H8"/>
  <c r="I9"/>
  <c r="G9"/>
  <c r="F9"/>
  <c r="E9"/>
  <c r="D32" i="8" l="1"/>
  <c r="L9"/>
  <c r="L32" s="1"/>
  <c r="G32"/>
  <c r="D31" i="7"/>
  <c r="H9"/>
  <c r="L9"/>
  <c r="L31" s="1"/>
  <c r="F31"/>
  <c r="H9" i="6"/>
  <c r="C31" l="1"/>
  <c r="B31"/>
  <c r="J9"/>
  <c r="J31" s="1"/>
  <c r="I31"/>
  <c r="G31"/>
  <c r="F31"/>
  <c r="E31"/>
  <c r="D9"/>
  <c r="K8"/>
  <c r="K31" s="1"/>
  <c r="D8"/>
  <c r="C30" i="5"/>
  <c r="B30"/>
  <c r="J9"/>
  <c r="J30" s="1"/>
  <c r="I9"/>
  <c r="I30" s="1"/>
  <c r="G9"/>
  <c r="G30" s="1"/>
  <c r="F9"/>
  <c r="F30" s="1"/>
  <c r="E9"/>
  <c r="E30" s="1"/>
  <c r="D9"/>
  <c r="K8"/>
  <c r="K30" s="1"/>
  <c r="D8"/>
  <c r="K8" i="4"/>
  <c r="D31" i="6" l="1"/>
  <c r="L9"/>
  <c r="L31" s="1"/>
  <c r="D30" i="5"/>
  <c r="L9"/>
  <c r="L30" s="1"/>
  <c r="K30" i="4"/>
  <c r="C30"/>
  <c r="B30"/>
  <c r="J9"/>
  <c r="J30" s="1"/>
  <c r="I9"/>
  <c r="I30" s="1"/>
  <c r="G9"/>
  <c r="F9"/>
  <c r="F30" s="1"/>
  <c r="E9"/>
  <c r="E30" s="1"/>
  <c r="D9"/>
  <c r="D8"/>
  <c r="K30" i="3"/>
  <c r="C30"/>
  <c r="B30"/>
  <c r="J9"/>
  <c r="J30" s="1"/>
  <c r="I9"/>
  <c r="I30" s="1"/>
  <c r="G9"/>
  <c r="G30" s="1"/>
  <c r="F9"/>
  <c r="F30" s="1"/>
  <c r="E9"/>
  <c r="E30" s="1"/>
  <c r="D9"/>
  <c r="D8"/>
  <c r="G30" i="4" l="1"/>
  <c r="L9"/>
  <c r="D30"/>
  <c r="L30"/>
  <c r="D30" i="3"/>
  <c r="L9"/>
  <c r="L30" s="1"/>
  <c r="K30" i="2"/>
  <c r="C30"/>
  <c r="D30" s="1"/>
  <c r="B30"/>
  <c r="J9"/>
  <c r="J30" s="1"/>
  <c r="G9"/>
  <c r="F9"/>
  <c r="F30" s="1"/>
  <c r="E9"/>
  <c r="E30" s="1"/>
  <c r="D9"/>
  <c r="D8"/>
  <c r="G9" i="1"/>
  <c r="L9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10"/>
  <c r="J10" s="1"/>
  <c r="F9"/>
  <c r="E9"/>
  <c r="L8"/>
  <c r="G30" i="2" l="1"/>
  <c r="L9"/>
  <c r="I9"/>
  <c r="I30" s="1"/>
  <c r="L30"/>
  <c r="I9" i="1"/>
  <c r="J9"/>
  <c r="L30" l="1"/>
  <c r="K30"/>
  <c r="J30"/>
  <c r="I30"/>
  <c r="G30"/>
  <c r="F30"/>
  <c r="E30"/>
  <c r="C30"/>
  <c r="B30"/>
  <c r="D9"/>
  <c r="D8"/>
  <c r="J45" i="30"/>
  <c r="D30" i="1" l="1"/>
</calcChain>
</file>

<file path=xl/sharedStrings.xml><?xml version="1.0" encoding="utf-8"?>
<sst xmlns="http://schemas.openxmlformats.org/spreadsheetml/2006/main" count="2947" uniqueCount="141">
  <si>
    <t>ЕЖЕНЕДЕЛЬНАЯ ИНФОРМАЦИЯ</t>
  </si>
  <si>
    <t>об исполнении бюджета Балтасинского района</t>
  </si>
  <si>
    <t xml:space="preserve"> </t>
  </si>
  <si>
    <t>Наименование показателя</t>
  </si>
  <si>
    <t>2014 год</t>
  </si>
  <si>
    <t>План          на год</t>
  </si>
  <si>
    <t>Факт</t>
  </si>
  <si>
    <t>%</t>
  </si>
  <si>
    <t>План           на год</t>
  </si>
  <si>
    <t>План 1 кв</t>
  </si>
  <si>
    <t>в т.ч. январь</t>
  </si>
  <si>
    <t>за послед 7 дней</t>
  </si>
  <si>
    <t>Больше</t>
  </si>
  <si>
    <t>Меньше</t>
  </si>
  <si>
    <t>1. Собственные доходы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</si>
  <si>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</si>
  <si>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</si>
  <si>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</si>
  <si>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</si>
  <si>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</si>
  <si>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</si>
  <si>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</si>
  <si>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</si>
  <si>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образованию  и организации деятельности КДН</t>
  </si>
  <si>
    <t>Субвенции на реализацию полномочий по образованию  и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</si>
  <si>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</si>
  <si>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</si>
  <si>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</si>
  <si>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</si>
  <si>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</si>
  <si>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</si>
  <si>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</si>
  <si>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</si>
  <si>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</si>
  <si>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</si>
  <si>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 xml:space="preserve">                 ВСЕГО ДОХОДОВ</t>
  </si>
  <si>
    <t>Председатель финансово-бюджетной палаты</t>
  </si>
  <si>
    <t>__________________</t>
  </si>
  <si>
    <t>Р.М.Ильясов</t>
  </si>
  <si>
    <t>на 16.01.2015 г.</t>
  </si>
  <si>
    <t>2015 год</t>
  </si>
  <si>
    <t>По сравнению с 2014 г. "исполнение"</t>
  </si>
  <si>
    <t>Межбюджетные трансферты на комплектование книжных фондов</t>
  </si>
  <si>
    <t>на 23.01.2015 г.</t>
  </si>
  <si>
    <t>на 30.01.2015 г.</t>
  </si>
  <si>
    <t>в т.ч. февраль</t>
  </si>
  <si>
    <t>на 06.02.2015 г.</t>
  </si>
  <si>
    <t>на 13.02.2015 г.</t>
  </si>
  <si>
    <t>на 20.02.2015 г.</t>
  </si>
  <si>
    <t>Надбавка пед. работникам - молодым специалистам</t>
  </si>
  <si>
    <t>на 27.02.2015 г.</t>
  </si>
  <si>
    <t>на 06.03.2015 г.</t>
  </si>
  <si>
    <t>в т.ч. март</t>
  </si>
  <si>
    <t>Межбюджетные трансферты самообложение граждан</t>
  </si>
  <si>
    <t>на 13.03.2015 г.</t>
  </si>
  <si>
    <t>на 20.03.2015 г.</t>
  </si>
  <si>
    <t>на 27.03.2015 г.</t>
  </si>
  <si>
    <t>на 03.04.2015 г.</t>
  </si>
  <si>
    <t>План 1 полугодие</t>
  </si>
  <si>
    <t>в т.ч. апрель-март</t>
  </si>
  <si>
    <t>на 10.04.2015 г.</t>
  </si>
  <si>
    <t>в т.ч. апрель</t>
  </si>
  <si>
    <t>на 17.04.2015 г.</t>
  </si>
  <si>
    <t>на 24.04.2015 г.</t>
  </si>
  <si>
    <t>Грант поселениям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</si>
  <si>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</si>
  <si>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</si>
  <si>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на 30.04.2015 г.</t>
  </si>
  <si>
    <t>к полугодовому плану</t>
  </si>
  <si>
    <t>к годовому плану</t>
  </si>
  <si>
    <t>Субсидии на приобретение ДЮСШ (спортинвентарь)</t>
  </si>
  <si>
    <t>на 08.05.2015 г.</t>
  </si>
  <si>
    <t>в т.ч. май</t>
  </si>
  <si>
    <t>на 15.05.2015 г.</t>
  </si>
  <si>
    <t>на 22.05.2015 г.</t>
  </si>
  <si>
    <t>Комплектование книжных фондов</t>
  </si>
  <si>
    <t>на 29.05.2015 г.</t>
  </si>
  <si>
    <t>Субсидии на переселение из аварийного жилищного фонда и на проведение оценки стоимости аварийного жилищного фонда</t>
  </si>
  <si>
    <t>Межбюджетные трансферты педработникам за доп. часы</t>
  </si>
  <si>
    <t>в т.ч. июнь</t>
  </si>
  <si>
    <t>Межбюджетные трансферты грант за победу в спартакиаде учреждений образования</t>
  </si>
  <si>
    <t>Межбюджетные трансферты на установку ОПС в сельских поселениях</t>
  </si>
  <si>
    <t>на 05.06.2015 г.</t>
  </si>
  <si>
    <t>на 11.06.2015 г.</t>
  </si>
  <si>
    <t>на 19.06.2015 г.</t>
  </si>
  <si>
    <t>Сабантуй Малмыж</t>
  </si>
  <si>
    <t>на 26.06.2015 г.</t>
  </si>
  <si>
    <t>на 03.07.2015 г.</t>
  </si>
  <si>
    <t>в т.ч. июнь-июль</t>
  </si>
  <si>
    <t>Субсидии на бюджетные инвестиции в объекты кап.строительствасобственности мун.образований</t>
  </si>
  <si>
    <t>Субсидии на улучшение жилищных условий молодых и граждан РФ</t>
  </si>
  <si>
    <t xml:space="preserve">Межбюджетные трансферты - гранты педработникам </t>
  </si>
  <si>
    <t>на 10.07.2015 г.</t>
  </si>
  <si>
    <t>План за 9 месяцев</t>
  </si>
  <si>
    <t>в т.ч. июль</t>
  </si>
  <si>
    <t>на 16.07.2015 г.</t>
  </si>
  <si>
    <t>за послед 6 дней</t>
  </si>
  <si>
    <t>на 24.07.2015 г.</t>
  </si>
  <si>
    <t>на 31.07.2015 г.</t>
  </si>
  <si>
    <t>на 07.08.2015 г.</t>
  </si>
  <si>
    <t>Субсидии на улучшение жилищных условий молодых и граждан РТ</t>
  </si>
  <si>
    <t>в т.ч. август</t>
  </si>
  <si>
    <t>Субсидии на бюджетные инвестиции в объекты кап.строительства собственности мун.образований</t>
  </si>
  <si>
    <t>к 9 месячнему</t>
  </si>
  <si>
    <t>на 14.08.2015 г.</t>
  </si>
  <si>
    <t xml:space="preserve">Межбюджетные трансферты - на софинансирование расходов ,связанных с застройкой подворий и выставки в рамках проведения Национального чемпионата рабочих профессий </t>
  </si>
  <si>
    <t>к 9 месячнему плану</t>
  </si>
  <si>
    <t>Межбюджетные трансферты - обеспечение охраны общественного порядка на территории детских оздоровительных лагерей</t>
  </si>
  <si>
    <t>на 21.08.2015 г.</t>
  </si>
  <si>
    <t>Межбюджетные трансферты - по конкурсу "Самый благоустроенный н.п.за 2014 г."Шишинерское сельское поселение</t>
  </si>
  <si>
    <t xml:space="preserve">Межбюджетные трансферты - Развитие робототехники в образовательных учреждениях </t>
  </si>
  <si>
    <t>Межбюджетные трансферты - Средства самооблажения граждан из бюджета РТ</t>
  </si>
  <si>
    <t>на 29.08.2015 г.</t>
  </si>
  <si>
    <t>на 04.09.2015 г.</t>
  </si>
  <si>
    <t>в т.ч. Сентябрь</t>
  </si>
  <si>
    <t>Межбюджетные трансферты - Средства для проведения мероприятий</t>
  </si>
  <si>
    <t>на 11.09.2015 г.</t>
  </si>
  <si>
    <t>Межбюджетные трансферты - Лучший билингвальный детский сад</t>
  </si>
  <si>
    <t>на 18.09.2015 г.</t>
  </si>
  <si>
    <t>Межбюджетные трансферты - Лучшая организация образовательного процесса в детском саду</t>
  </si>
  <si>
    <t>Межбюджетные трансферты - Ципья детсад</t>
  </si>
  <si>
    <t>на 25.09.2015 г.</t>
  </si>
  <si>
    <t>на 02.10.2015 г.</t>
  </si>
  <si>
    <t>на 09.10.2015 г.</t>
  </si>
  <si>
    <t>План на год</t>
  </si>
  <si>
    <t>в т.ч. Октябрь</t>
  </si>
  <si>
    <t>на 16.10.2015 г.</t>
  </si>
  <si>
    <t>на 23.10.2015 г.</t>
  </si>
  <si>
    <t>на 29.10.2015 г.</t>
  </si>
  <si>
    <t>на 05.11.2015 г.</t>
  </si>
  <si>
    <t>в т.ч. Ноябрь</t>
  </si>
  <si>
    <t>на 13.11.2015 г.</t>
  </si>
  <si>
    <t>Межбюджетные трансферты - психологический центр</t>
  </si>
  <si>
    <t>на 20.11.2015 г.</t>
  </si>
  <si>
    <t>на 27.11.2015 г.</t>
  </si>
  <si>
    <t>на 04.12.2015 г.</t>
  </si>
  <si>
    <t>в т.ч. Декабрь</t>
  </si>
  <si>
    <t>за послед 5 дней</t>
  </si>
  <si>
    <t>на 11.12.2015 г.</t>
  </si>
  <si>
    <t>Субвенция на составление списков присяжных заседателей</t>
  </si>
  <si>
    <t>на 18.12.2015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</si>
</sst>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5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theme="3"/>
      <name val="Arial Cyr"/>
      <charset val="204"/>
    </font>
    <font>
      <sz val="16"/>
      <color theme="3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sz val="11"/>
      <color theme="3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46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3" fillId="0" borderId="4" xfId="1" applyFont="1" applyBorder="1" applyAlignment="1">
      <alignment vertical="justify"/>
    </xf>
    <xf numFmtId="164" fontId="3" fillId="0" borderId="5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left" vertical="justify" wrapText="1"/>
    </xf>
    <xf numFmtId="0" fontId="3" fillId="0" borderId="0" xfId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7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5" xfId="1" applyFont="1" applyBorder="1" applyAlignment="1">
      <alignment vertical="justify"/>
    </xf>
    <xf numFmtId="164" fontId="3" fillId="2" borderId="5" xfId="1" applyNumberFormat="1" applyFont="1" applyFill="1" applyBorder="1" applyAlignment="1">
      <alignment horizontal="center" wrapText="1"/>
    </xf>
    <xf numFmtId="164" fontId="3" fillId="0" borderId="5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2" fontId="6" fillId="0" borderId="5" xfId="0" applyNumberFormat="1" applyFont="1" applyFill="1" applyBorder="1" applyAlignment="1">
      <alignment vertical="justify"/>
    </xf>
    <xf numFmtId="2" fontId="6" fillId="0" borderId="5" xfId="0" applyNumberFormat="1" applyFont="1" applyBorder="1"/>
    <xf numFmtId="0" fontId="2" fillId="0" borderId="5" xfId="0" applyFont="1" applyBorder="1" applyAlignment="1">
      <alignment vertical="justify"/>
    </xf>
    <xf numFmtId="0" fontId="2" fillId="0" borderId="5" xfId="6" applyFont="1" applyBorder="1" applyAlignment="1">
      <alignment vertical="justify"/>
    </xf>
    <xf numFmtId="0" fontId="0" fillId="0" borderId="5" xfId="0" applyBorder="1"/>
    <xf numFmtId="2" fontId="3" fillId="0" borderId="0" xfId="1" applyNumberFormat="1" applyFont="1" applyBorder="1" applyAlignment="1">
      <alignment horizontal="center"/>
    </xf>
    <xf numFmtId="164" fontId="2" fillId="0" borderId="5" xfId="5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2" fontId="2" fillId="0" borderId="5" xfId="1" applyNumberFormat="1" applyFont="1" applyBorder="1" applyAlignment="1">
      <alignment horizontal="center"/>
    </xf>
    <xf numFmtId="2" fontId="3" fillId="0" borderId="5" xfId="5" applyNumberFormat="1" applyFont="1" applyBorder="1" applyAlignment="1">
      <alignment horizontal="center"/>
    </xf>
    <xf numFmtId="2" fontId="2" fillId="0" borderId="5" xfId="5" applyNumberFormat="1" applyFont="1" applyBorder="1" applyAlignment="1">
      <alignment horizontal="center"/>
    </xf>
    <xf numFmtId="2" fontId="3" fillId="0" borderId="5" xfId="2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0" fillId="0" borderId="0" xfId="0" applyNumberFormat="1"/>
    <xf numFmtId="0" fontId="2" fillId="0" borderId="5" xfId="1" applyFont="1" applyBorder="1" applyAlignment="1">
      <alignment horizontal="left" vertical="justify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" fillId="0" borderId="1" xfId="4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5" xfId="5" applyNumberFormat="1" applyFont="1" applyBorder="1" applyAlignment="1">
      <alignment horizontal="left" indent="2"/>
    </xf>
    <xf numFmtId="0" fontId="2" fillId="0" borderId="1" xfId="1" applyFont="1" applyBorder="1" applyAlignment="1">
      <alignment horizontal="center"/>
    </xf>
    <xf numFmtId="0" fontId="8" fillId="0" borderId="0" xfId="1" applyFont="1"/>
    <xf numFmtId="164" fontId="10" fillId="0" borderId="1" xfId="1" applyNumberFormat="1" applyFont="1" applyBorder="1" applyAlignment="1">
      <alignment horizontal="center"/>
    </xf>
    <xf numFmtId="2" fontId="10" fillId="0" borderId="5" xfId="5" applyNumberFormat="1" applyFont="1" applyBorder="1" applyAlignment="1">
      <alignment horizontal="center"/>
    </xf>
    <xf numFmtId="2" fontId="9" fillId="0" borderId="5" xfId="5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1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2" fontId="12" fillId="0" borderId="5" xfId="5" applyNumberFormat="1" applyFont="1" applyBorder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justify" wrapText="1"/>
    </xf>
    <xf numFmtId="0" fontId="2" fillId="0" borderId="5" xfId="1" applyFont="1" applyBorder="1" applyAlignment="1">
      <alignment horizontal="center" vertical="justify"/>
    </xf>
    <xf numFmtId="0" fontId="2" fillId="0" borderId="0" xfId="1" applyFont="1" applyAlignment="1">
      <alignment horizontal="left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7" xfId="5"/>
    <cellStyle name="Обычный_Лист1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RowHeight="15"/>
  <cols>
    <col min="1" max="1" width="99.28515625" customWidth="1"/>
    <col min="2" max="2" width="15.42578125" customWidth="1"/>
    <col min="3" max="3" width="11.42578125" bestFit="1" customWidth="1"/>
    <col min="4" max="4" width="9" customWidth="1"/>
    <col min="5" max="5" width="14.7109375" customWidth="1"/>
    <col min="6" max="6" width="14.7109375" bestFit="1" customWidth="1"/>
    <col min="7" max="7" width="13" bestFit="1" customWidth="1"/>
    <col min="8" max="8" width="9" customWidth="1"/>
    <col min="9" max="9" width="18" bestFit="1" customWidth="1"/>
    <col min="10" max="10" width="18.42578125" customWidth="1"/>
    <col min="11" max="11" width="11" bestFit="1" customWidth="1"/>
    <col min="12" max="12" width="11.7109375" bestFit="1" customWidth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39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10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" t="s">
        <v>12</v>
      </c>
      <c r="L7" s="4" t="s">
        <v>13</v>
      </c>
    </row>
    <row r="8" spans="1:12" ht="20.25">
      <c r="A8" s="18" t="s">
        <v>14</v>
      </c>
      <c r="B8" s="20">
        <v>228589</v>
      </c>
      <c r="C8" s="21">
        <v>2046.9</v>
      </c>
      <c r="D8" s="16">
        <f>C8/B8*100</f>
        <v>0.89544991228799298</v>
      </c>
      <c r="E8" s="12">
        <v>258743</v>
      </c>
      <c r="F8" s="12">
        <v>51748.6</v>
      </c>
      <c r="G8" s="13">
        <v>1834.3</v>
      </c>
      <c r="H8" s="15">
        <v>5.5548318814621833</v>
      </c>
      <c r="I8" s="12">
        <v>1834.3</v>
      </c>
      <c r="J8" s="13">
        <v>1834.3</v>
      </c>
      <c r="K8" s="17"/>
      <c r="L8" s="14">
        <f>C8-G8</f>
        <v>212.60000000000014</v>
      </c>
    </row>
    <row r="9" spans="1:12" ht="20.25">
      <c r="A9" s="5" t="s">
        <v>15</v>
      </c>
      <c r="B9" s="35">
        <v>442302.67</v>
      </c>
      <c r="C9" s="22">
        <v>21002.7</v>
      </c>
      <c r="D9" s="16">
        <f>C9/B9*100</f>
        <v>4.7484904398157948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6430.6</v>
      </c>
      <c r="H9" s="15">
        <v>16.15983002659797</v>
      </c>
      <c r="I9" s="33">
        <f t="shared" ref="I9" si="1">SUM(I10:I29)</f>
        <v>6430.6</v>
      </c>
      <c r="J9" s="33">
        <f t="shared" ref="J9" si="2">SUM(J10:J29)</f>
        <v>6430.6</v>
      </c>
      <c r="K9" s="17"/>
      <c r="L9" s="14">
        <f>C9-G9</f>
        <v>14572.1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17.5</v>
      </c>
      <c r="H10" s="31">
        <v>16.666666666666664</v>
      </c>
      <c r="I10" s="30">
        <f>G10</f>
        <v>17.5</v>
      </c>
      <c r="J10" s="30">
        <f>I10</f>
        <v>17.5</v>
      </c>
      <c r="K10" s="32"/>
      <c r="L10" s="6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249.1</v>
      </c>
      <c r="H11" s="31">
        <v>16.665108451757668</v>
      </c>
      <c r="I11" s="30">
        <f t="shared" ref="I11:I25" si="3">G11</f>
        <v>249.1</v>
      </c>
      <c r="J11" s="30">
        <f t="shared" ref="J11:J25" si="4">I11</f>
        <v>249.1</v>
      </c>
      <c r="K11" s="32"/>
      <c r="L11" s="6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2868.3</v>
      </c>
      <c r="H12" s="31">
        <v>16.666821652082536</v>
      </c>
      <c r="I12" s="30">
        <f t="shared" si="3"/>
        <v>2868.3</v>
      </c>
      <c r="J12" s="30">
        <f t="shared" si="4"/>
        <v>2868.3</v>
      </c>
      <c r="K12" s="32"/>
      <c r="L12" s="6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/>
      <c r="H13" s="31">
        <v>16.761904761904763</v>
      </c>
      <c r="I13" s="30">
        <f t="shared" si="3"/>
        <v>0</v>
      </c>
      <c r="J13" s="30">
        <f t="shared" si="4"/>
        <v>0</v>
      </c>
      <c r="K13" s="32"/>
      <c r="L13" s="6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3288.6</v>
      </c>
      <c r="H14" s="31">
        <v>16.666609397227703</v>
      </c>
      <c r="I14" s="30">
        <f t="shared" si="3"/>
        <v>3288.6</v>
      </c>
      <c r="J14" s="30">
        <f t="shared" si="4"/>
        <v>3288.6</v>
      </c>
      <c r="K14" s="32"/>
      <c r="L14" s="6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/>
      <c r="H15" s="31">
        <v>16.666666666666668</v>
      </c>
      <c r="I15" s="30">
        <f t="shared" si="3"/>
        <v>0</v>
      </c>
      <c r="J15" s="30">
        <f t="shared" si="4"/>
        <v>0</v>
      </c>
      <c r="K15" s="32"/>
      <c r="L15" s="6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>
        <f t="shared" si="3"/>
        <v>0</v>
      </c>
      <c r="J16" s="30">
        <f t="shared" si="4"/>
        <v>0</v>
      </c>
      <c r="K16" s="32"/>
      <c r="L16" s="6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/>
      <c r="H17" s="31">
        <v>16.633466135458168</v>
      </c>
      <c r="I17" s="30">
        <f t="shared" si="3"/>
        <v>0</v>
      </c>
      <c r="J17" s="30">
        <f t="shared" si="4"/>
        <v>0</v>
      </c>
      <c r="K17" s="32"/>
      <c r="L17" s="6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/>
      <c r="H18" s="31">
        <v>16.598360655737704</v>
      </c>
      <c r="I18" s="30">
        <f t="shared" si="3"/>
        <v>0</v>
      </c>
      <c r="J18" s="30">
        <f t="shared" si="4"/>
        <v>0</v>
      </c>
      <c r="K18" s="32"/>
      <c r="L18" s="6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>
        <v>0</v>
      </c>
      <c r="I19" s="30">
        <f t="shared" si="3"/>
        <v>0</v>
      </c>
      <c r="J19" s="30">
        <f t="shared" si="4"/>
        <v>0</v>
      </c>
      <c r="K19" s="32"/>
      <c r="L19" s="6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7.1</v>
      </c>
      <c r="H20" s="31">
        <v>16.666666666666664</v>
      </c>
      <c r="I20" s="30">
        <f t="shared" si="3"/>
        <v>7.1</v>
      </c>
      <c r="J20" s="30">
        <f t="shared" si="4"/>
        <v>7.1</v>
      </c>
      <c r="K20" s="32"/>
      <c r="L20" s="6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>
        <v>0</v>
      </c>
      <c r="I21" s="30">
        <f t="shared" si="3"/>
        <v>0</v>
      </c>
      <c r="J21" s="30">
        <f t="shared" si="4"/>
        <v>0</v>
      </c>
      <c r="K21" s="32"/>
      <c r="L21" s="6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>
        <v>0</v>
      </c>
      <c r="I22" s="30">
        <f t="shared" si="3"/>
        <v>0</v>
      </c>
      <c r="J22" s="30">
        <f t="shared" si="4"/>
        <v>0</v>
      </c>
      <c r="K22" s="32"/>
      <c r="L22" s="6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/>
      <c r="H23" s="31">
        <v>16.666666666666668</v>
      </c>
      <c r="I23" s="30">
        <f t="shared" si="3"/>
        <v>0</v>
      </c>
      <c r="J23" s="30">
        <f t="shared" si="4"/>
        <v>0</v>
      </c>
      <c r="K23" s="32"/>
      <c r="L23" s="6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/>
      <c r="H24" s="31">
        <v>16.680707666385846</v>
      </c>
      <c r="I24" s="30">
        <f t="shared" si="3"/>
        <v>0</v>
      </c>
      <c r="J24" s="30">
        <f t="shared" si="4"/>
        <v>0</v>
      </c>
      <c r="K24" s="32"/>
      <c r="L24" s="6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/>
      <c r="H25" s="31">
        <v>17.105263157894736</v>
      </c>
      <c r="I25" s="30">
        <f t="shared" si="3"/>
        <v>0</v>
      </c>
      <c r="J25" s="30">
        <f t="shared" si="4"/>
        <v>0</v>
      </c>
      <c r="K25" s="32"/>
      <c r="L25" s="6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0"/>
      <c r="H26" s="31">
        <v>0</v>
      </c>
      <c r="I26" s="30"/>
      <c r="J26" s="30"/>
      <c r="K26" s="32"/>
      <c r="L26" s="6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s="1" customFormat="1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23049.600000000002</v>
      </c>
      <c r="D30" s="23">
        <f>C30/B30*100</f>
        <v>3.4356664467156079</v>
      </c>
      <c r="E30" s="6">
        <f t="shared" ref="E30:G30" si="5">E8+E9</f>
        <v>718314.96</v>
      </c>
      <c r="F30" s="6">
        <f t="shared" si="5"/>
        <v>187471.35999999999</v>
      </c>
      <c r="G30" s="6">
        <f t="shared" si="5"/>
        <v>8264.9</v>
      </c>
      <c r="H30" s="19">
        <v>105.58205212128213</v>
      </c>
      <c r="I30" s="6">
        <f>I8+I9</f>
        <v>8264.9</v>
      </c>
      <c r="J30" s="6">
        <f>J8+J9</f>
        <v>8264.9</v>
      </c>
      <c r="K30" s="6">
        <f t="shared" ref="K30:L30" si="6">K8+K9</f>
        <v>0</v>
      </c>
      <c r="L30" s="6">
        <f t="shared" si="6"/>
        <v>14784.7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9" t="s">
        <v>36</v>
      </c>
      <c r="B33" s="109"/>
      <c r="C33" s="10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H6:H7"/>
    <mergeCell ref="I6:I7"/>
    <mergeCell ref="J6:J7"/>
    <mergeCell ref="A33:C33"/>
    <mergeCell ref="F6:F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E6:E7"/>
    <mergeCell ref="G6:G7"/>
  </mergeCells>
  <pageMargins left="0.19685039370078741" right="0" top="0" bottom="0" header="0" footer="0"/>
  <pageSetup paperSize="9" scale="5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55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52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7" t="s">
        <v>12</v>
      </c>
      <c r="L7" s="47" t="s">
        <v>13</v>
      </c>
    </row>
    <row r="8" spans="1:12" ht="20.25">
      <c r="A8" s="18" t="s">
        <v>14</v>
      </c>
      <c r="B8" s="20">
        <v>228589</v>
      </c>
      <c r="C8" s="21">
        <v>41416.5</v>
      </c>
      <c r="D8" s="16">
        <f>C8/B8*100</f>
        <v>18.118325903696153</v>
      </c>
      <c r="E8" s="12">
        <v>258743</v>
      </c>
      <c r="F8" s="12">
        <v>51748.6</v>
      </c>
      <c r="G8" s="13">
        <v>46490.1</v>
      </c>
      <c r="H8" s="15">
        <f>G8/F8*100</f>
        <v>89.83837243906116</v>
      </c>
      <c r="I8" s="12">
        <v>13971.9</v>
      </c>
      <c r="J8" s="13">
        <v>3605.3</v>
      </c>
      <c r="K8" s="17">
        <f>G8-C8</f>
        <v>5073.5999999999985</v>
      </c>
      <c r="L8" s="14"/>
    </row>
    <row r="9" spans="1:12" ht="20.25">
      <c r="A9" s="5" t="s">
        <v>15</v>
      </c>
      <c r="B9" s="35">
        <v>442302.67</v>
      </c>
      <c r="C9" s="22">
        <v>133045.41</v>
      </c>
      <c r="D9" s="16">
        <f>C9/B9*100</f>
        <v>30.08017337991652</v>
      </c>
      <c r="E9" s="33">
        <f>SUM(E10:E31)</f>
        <v>462645.45999999996</v>
      </c>
      <c r="F9" s="33">
        <f t="shared" ref="F9:G9" si="0">SUM(F10:F31)</f>
        <v>140567.75999999998</v>
      </c>
      <c r="G9" s="33">
        <f t="shared" si="0"/>
        <v>119123.00999999998</v>
      </c>
      <c r="H9" s="15">
        <f t="shared" ref="H9:H31" si="1">G9/F9*100</f>
        <v>84.744190275209618</v>
      </c>
      <c r="I9" s="33">
        <f t="shared" ref="I9:J9" si="2">SUM(I10:I31)</f>
        <v>46348.600000000013</v>
      </c>
      <c r="J9" s="33">
        <f t="shared" si="2"/>
        <v>0</v>
      </c>
      <c r="K9" s="17"/>
      <c r="L9" s="14">
        <f>C9-G9</f>
        <v>13922.400000000023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3735.4</v>
      </c>
      <c r="G11" s="34">
        <v>3735.4</v>
      </c>
      <c r="H11" s="31">
        <f t="shared" si="1"/>
        <v>100</v>
      </c>
      <c r="I11" s="30">
        <v>1743.6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43023.8</v>
      </c>
      <c r="H12" s="31">
        <f t="shared" si="1"/>
        <v>82.973594279146184</v>
      </c>
      <c r="I12" s="30">
        <v>10077.700000000001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295.89999999999998</v>
      </c>
      <c r="H13" s="31">
        <f t="shared" si="1"/>
        <v>99.865001687478895</v>
      </c>
      <c r="I13" s="30">
        <v>98.4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49328.9</v>
      </c>
      <c r="H14" s="31">
        <f t="shared" si="1"/>
        <v>83.333305177659483</v>
      </c>
      <c r="I14" s="30">
        <v>23020.1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14551</v>
      </c>
      <c r="H15" s="31">
        <f t="shared" si="1"/>
        <v>83.333333333333329</v>
      </c>
      <c r="I15" s="30">
        <v>6790.5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48.9</v>
      </c>
      <c r="H18" s="31">
        <f t="shared" si="1"/>
        <v>100.20491803278688</v>
      </c>
      <c r="I18" s="30">
        <v>16.399999999999999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837.7</v>
      </c>
      <c r="H23" s="31">
        <f t="shared" si="1"/>
        <v>76.825018341892886</v>
      </c>
      <c r="I23" s="30">
        <v>440.3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7.5</v>
      </c>
      <c r="H25" s="31">
        <f t="shared" si="1"/>
        <v>98.684210526315795</v>
      </c>
      <c r="I25" s="30">
        <v>2.4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174461.91</v>
      </c>
      <c r="D32" s="23">
        <f>C32/B32*100</f>
        <v>26.004482959223509</v>
      </c>
      <c r="E32" s="6">
        <f t="shared" ref="E32:G32" si="3">E8+E9</f>
        <v>721388.46</v>
      </c>
      <c r="F32" s="6">
        <f t="shared" si="3"/>
        <v>192316.36</v>
      </c>
      <c r="G32" s="6">
        <f t="shared" si="3"/>
        <v>165613.10999999999</v>
      </c>
      <c r="H32" s="19">
        <v>105.58205212128213</v>
      </c>
      <c r="I32" s="6">
        <f>I8+I9</f>
        <v>60320.500000000015</v>
      </c>
      <c r="J32" s="6">
        <f>J8+J9</f>
        <v>3605.3</v>
      </c>
      <c r="K32" s="6">
        <f t="shared" ref="K32:L32" si="4">K8+K9</f>
        <v>5073.5999999999985</v>
      </c>
      <c r="L32" s="6">
        <f t="shared" si="4"/>
        <v>13922.400000000023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ht="20.25">
      <c r="A3" s="113" t="s">
        <v>56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3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52</v>
      </c>
      <c r="J6" s="108" t="s">
        <v>11</v>
      </c>
      <c r="K6" s="108"/>
      <c r="L6" s="108"/>
    </row>
    <row r="7" spans="1:13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8" t="s">
        <v>12</v>
      </c>
      <c r="L7" s="48" t="s">
        <v>13</v>
      </c>
    </row>
    <row r="8" spans="1:13" ht="20.25">
      <c r="A8" s="18" t="s">
        <v>14</v>
      </c>
      <c r="B8" s="20">
        <v>228589</v>
      </c>
      <c r="C8" s="21">
        <v>45737.8</v>
      </c>
      <c r="D8" s="16">
        <f>C8/B8*100</f>
        <v>20.00874932739546</v>
      </c>
      <c r="E8" s="12">
        <v>258743</v>
      </c>
      <c r="F8" s="12">
        <v>51748.6</v>
      </c>
      <c r="G8" s="13">
        <v>51150.6</v>
      </c>
      <c r="H8" s="15">
        <f>G8/F8*100</f>
        <v>98.844413182192369</v>
      </c>
      <c r="I8" s="12">
        <v>18632.400000000001</v>
      </c>
      <c r="J8" s="13">
        <v>4660.5</v>
      </c>
      <c r="K8" s="17">
        <f>G8-C8</f>
        <v>5412.7999999999956</v>
      </c>
      <c r="L8" s="14"/>
    </row>
    <row r="9" spans="1:13" ht="20.25">
      <c r="A9" s="5" t="s">
        <v>15</v>
      </c>
      <c r="B9" s="35">
        <v>442302.67</v>
      </c>
      <c r="C9" s="22">
        <v>133048.21000000002</v>
      </c>
      <c r="D9" s="16">
        <f>C9/B9*100</f>
        <v>30.080806430582935</v>
      </c>
      <c r="E9" s="33">
        <f>SUM(E10:E31)</f>
        <v>462653.75999999995</v>
      </c>
      <c r="F9" s="33">
        <f t="shared" ref="F9:G9" si="0">SUM(F10:F31)</f>
        <v>119350.60999999999</v>
      </c>
      <c r="G9" s="33">
        <f t="shared" si="0"/>
        <v>119350.60999999999</v>
      </c>
      <c r="H9" s="15">
        <f t="shared" ref="H9:H31" si="1">G9/F9*100</f>
        <v>100</v>
      </c>
      <c r="I9" s="33">
        <f t="shared" ref="I9:J9" si="2">SUM(I10:I31)</f>
        <v>46348.600000000013</v>
      </c>
      <c r="J9" s="33">
        <f t="shared" si="2"/>
        <v>0</v>
      </c>
      <c r="K9" s="17"/>
      <c r="L9" s="14">
        <f>C9-G9</f>
        <v>13697.600000000035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3736.3</v>
      </c>
      <c r="G11" s="34">
        <v>3736.3</v>
      </c>
      <c r="H11" s="31">
        <f t="shared" si="1"/>
        <v>100</v>
      </c>
      <c r="I11" s="30">
        <v>1743.6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43023.8</v>
      </c>
      <c r="G12" s="34">
        <v>43023.8</v>
      </c>
      <c r="H12" s="31">
        <f t="shared" si="1"/>
        <v>100</v>
      </c>
      <c r="I12" s="30">
        <v>10077.700000000001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296</v>
      </c>
      <c r="G13" s="34">
        <v>296</v>
      </c>
      <c r="H13" s="31">
        <f t="shared" si="1"/>
        <v>100</v>
      </c>
      <c r="I13" s="30">
        <v>98.4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49329</v>
      </c>
      <c r="G14" s="34">
        <v>49329</v>
      </c>
      <c r="H14" s="31">
        <f t="shared" si="1"/>
        <v>100</v>
      </c>
      <c r="I14" s="30">
        <v>23020.1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14551</v>
      </c>
      <c r="G15" s="34">
        <v>14551</v>
      </c>
      <c r="H15" s="31">
        <f t="shared" si="1"/>
        <v>100</v>
      </c>
      <c r="I15" s="30">
        <v>6790.5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48.8</v>
      </c>
      <c r="H18" s="31">
        <f t="shared" si="1"/>
        <v>100</v>
      </c>
      <c r="I18" s="30">
        <v>16.399999999999999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50.9</v>
      </c>
      <c r="G19" s="34">
        <v>50.9</v>
      </c>
      <c r="H19" s="31">
        <f t="shared" si="1"/>
        <v>100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63.6</v>
      </c>
      <c r="H21" s="31">
        <f t="shared" si="1"/>
        <v>100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1090.4000000000001</v>
      </c>
      <c r="H23" s="31">
        <f t="shared" si="1"/>
        <v>100</v>
      </c>
      <c r="I23" s="30">
        <v>440.3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7.6</v>
      </c>
      <c r="H25" s="31">
        <f t="shared" si="1"/>
        <v>100</v>
      </c>
      <c r="I25" s="30">
        <v>2.4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785.6</v>
      </c>
      <c r="G27" s="34">
        <v>785.6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37.700000000000003</v>
      </c>
      <c r="G28" s="34">
        <v>37.700000000000003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25</v>
      </c>
      <c r="F30" s="34">
        <v>25</v>
      </c>
      <c r="G30" s="34">
        <v>25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178786.01</v>
      </c>
      <c r="D32" s="23">
        <f>C32/B32*100</f>
        <v>26.649013245312769</v>
      </c>
      <c r="E32" s="6">
        <f t="shared" ref="E32:G32" si="3">E8+E9</f>
        <v>721396.76</v>
      </c>
      <c r="F32" s="6">
        <f t="shared" si="3"/>
        <v>171099.21</v>
      </c>
      <c r="G32" s="6">
        <f t="shared" si="3"/>
        <v>170501.21</v>
      </c>
      <c r="H32" s="19">
        <v>105.58205212128213</v>
      </c>
      <c r="I32" s="6">
        <f>I8+I9</f>
        <v>64981.000000000015</v>
      </c>
      <c r="J32" s="6">
        <f>J8+J9</f>
        <v>4660.5</v>
      </c>
      <c r="K32" s="6">
        <f t="shared" ref="K32:L32" si="4">K8+K9</f>
        <v>5412.7999999999956</v>
      </c>
      <c r="L32" s="6">
        <f t="shared" si="4"/>
        <v>13697.600000000035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.19685039370078741" right="0" top="0" bottom="0" header="0" footer="0"/>
  <pageSetup paperSize="9" scale="5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4" ht="20.25">
      <c r="A3" s="113" t="s">
        <v>57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4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14" t="s">
        <v>7</v>
      </c>
      <c r="I6" s="107" t="s">
        <v>59</v>
      </c>
      <c r="J6" s="108" t="s">
        <v>11</v>
      </c>
      <c r="K6" s="108"/>
      <c r="L6" s="108"/>
    </row>
    <row r="7" spans="1:14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9" t="s">
        <v>12</v>
      </c>
      <c r="L7" s="49" t="s">
        <v>13</v>
      </c>
    </row>
    <row r="8" spans="1:14" ht="20.25">
      <c r="A8" s="18" t="s">
        <v>14</v>
      </c>
      <c r="B8" s="20">
        <v>228589</v>
      </c>
      <c r="C8" s="21">
        <v>55733.8</v>
      </c>
      <c r="D8" s="16">
        <f>C8/B8*100</f>
        <v>24.381663159644603</v>
      </c>
      <c r="E8" s="12">
        <v>258743</v>
      </c>
      <c r="F8" s="12">
        <v>114458</v>
      </c>
      <c r="G8" s="13">
        <v>60370</v>
      </c>
      <c r="H8" s="15">
        <f>G8/F8*100</f>
        <v>52.744238061122864</v>
      </c>
      <c r="I8" s="12">
        <v>27851.8</v>
      </c>
      <c r="J8" s="13">
        <v>9219.4</v>
      </c>
      <c r="K8" s="17">
        <f>G8-C8</f>
        <v>4636.1999999999971</v>
      </c>
      <c r="L8" s="14"/>
      <c r="N8" s="42"/>
    </row>
    <row r="9" spans="1:14" ht="20.25">
      <c r="A9" s="5" t="s">
        <v>15</v>
      </c>
      <c r="B9" s="35">
        <v>442302.67</v>
      </c>
      <c r="C9" s="22">
        <v>161558.11000000004</v>
      </c>
      <c r="D9" s="16">
        <f>C9/B9*100</f>
        <v>36.526596142862999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138273.81</v>
      </c>
      <c r="H9" s="15">
        <f t="shared" ref="H9:H31" si="1">G9/F9*100</f>
        <v>47.651850635983202</v>
      </c>
      <c r="I9" s="33">
        <f t="shared" ref="I9:J9" si="2">SUM(I10:I31)</f>
        <v>18923.2</v>
      </c>
      <c r="J9" s="33">
        <f t="shared" si="2"/>
        <v>18923.2</v>
      </c>
      <c r="K9" s="17"/>
      <c r="L9" s="14">
        <f>C9-G9</f>
        <v>23284.300000000047</v>
      </c>
      <c r="M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306.60000000000002</v>
      </c>
      <c r="H10" s="31">
        <f t="shared" si="1"/>
        <v>58.333333333333336</v>
      </c>
      <c r="I10" s="30">
        <v>43.8</v>
      </c>
      <c r="J10" s="30">
        <v>43.8</v>
      </c>
      <c r="K10" s="32"/>
      <c r="L10" s="37"/>
      <c r="M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4359</v>
      </c>
      <c r="H11" s="31">
        <f t="shared" si="1"/>
        <v>61.397825229590396</v>
      </c>
      <c r="I11" s="30">
        <v>622.70000000000005</v>
      </c>
      <c r="J11" s="30">
        <v>622.70000000000005</v>
      </c>
      <c r="K11" s="32"/>
      <c r="L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50194.400000000001</v>
      </c>
      <c r="H12" s="31">
        <f t="shared" si="1"/>
        <v>64.534974915979461</v>
      </c>
      <c r="I12" s="30">
        <v>7170.6</v>
      </c>
      <c r="J12" s="30">
        <v>7170.6</v>
      </c>
      <c r="K12" s="32"/>
      <c r="L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357.7</v>
      </c>
      <c r="H13" s="31">
        <f t="shared" si="1"/>
        <v>48.292156068583772</v>
      </c>
      <c r="I13" s="30">
        <v>61.7</v>
      </c>
      <c r="J13" s="30">
        <v>61.7</v>
      </c>
      <c r="K13" s="32"/>
      <c r="L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57550.5</v>
      </c>
      <c r="H14" s="31">
        <f t="shared" si="1"/>
        <v>38.888915167491177</v>
      </c>
      <c r="I14" s="30">
        <v>8221.5</v>
      </c>
      <c r="J14" s="30">
        <v>8221.5</v>
      </c>
      <c r="K14" s="32"/>
      <c r="L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16976.2</v>
      </c>
      <c r="H15" s="31">
        <f t="shared" si="1"/>
        <v>38.888965248665613</v>
      </c>
      <c r="I15" s="30">
        <v>2425.1999999999998</v>
      </c>
      <c r="J15" s="30">
        <v>2425.1999999999998</v>
      </c>
      <c r="K15" s="32"/>
      <c r="L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121.4</v>
      </c>
      <c r="H17" s="31">
        <f t="shared" si="1"/>
        <v>53.669319186560571</v>
      </c>
      <c r="I17" s="30">
        <v>20.9</v>
      </c>
      <c r="J17" s="30">
        <v>20.9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59</v>
      </c>
      <c r="H18" s="31">
        <f t="shared" si="1"/>
        <v>53.734061930783241</v>
      </c>
      <c r="I18" s="30">
        <v>10.199999999999999</v>
      </c>
      <c r="J18" s="30">
        <v>10.199999999999999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50.9</v>
      </c>
      <c r="H19" s="31">
        <f t="shared" si="1"/>
        <v>40.015723270440247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124.10000000000001</v>
      </c>
      <c r="H20" s="31">
        <f t="shared" si="1"/>
        <v>58.290277125410995</v>
      </c>
      <c r="I20" s="30">
        <v>17.7</v>
      </c>
      <c r="J20" s="30">
        <v>17.7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63.6</v>
      </c>
      <c r="H21" s="31">
        <f t="shared" si="1"/>
        <v>50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1282.7</v>
      </c>
      <c r="H23" s="31">
        <f t="shared" si="1"/>
        <v>58.815168049887653</v>
      </c>
      <c r="I23" s="30">
        <v>192.3</v>
      </c>
      <c r="J23" s="30">
        <v>192.3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138.5</v>
      </c>
      <c r="H24" s="31">
        <f t="shared" si="1"/>
        <v>58.315789473684212</v>
      </c>
      <c r="I24" s="30">
        <v>19.8</v>
      </c>
      <c r="J24" s="30">
        <v>19.8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9.1999999999999993</v>
      </c>
      <c r="H25" s="31">
        <f t="shared" si="1"/>
        <v>48.421052631578945</v>
      </c>
      <c r="I25" s="30">
        <v>1.6</v>
      </c>
      <c r="J25" s="30">
        <v>1.6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785.6</v>
      </c>
      <c r="H27" s="31">
        <f t="shared" si="1"/>
        <v>24.998408960733151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37.700000000000003</v>
      </c>
      <c r="H28" s="31">
        <f t="shared" si="1"/>
        <v>25.016589250165893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>
        <v>115.2</v>
      </c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217291.91000000003</v>
      </c>
      <c r="D32" s="23">
        <f>C32/B32*100</f>
        <v>32.388524066784143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198643.81</v>
      </c>
      <c r="H32" s="19">
        <v>105.58205212128213</v>
      </c>
      <c r="I32" s="6">
        <f>I8+I9</f>
        <v>46775</v>
      </c>
      <c r="J32" s="6">
        <f>J8+J9</f>
        <v>28142.6</v>
      </c>
      <c r="K32" s="6">
        <f t="shared" ref="K32:L32" si="4">K8+K9</f>
        <v>4636.1999999999971</v>
      </c>
      <c r="L32" s="6">
        <f t="shared" si="4"/>
        <v>23284.300000000047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2" workbookViewId="0">
      <selection activeCell="B2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ht="20.25">
      <c r="A3" s="113" t="s">
        <v>60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3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14" t="s">
        <v>7</v>
      </c>
      <c r="I6" s="107" t="s">
        <v>61</v>
      </c>
      <c r="J6" s="108" t="s">
        <v>11</v>
      </c>
      <c r="K6" s="108"/>
      <c r="L6" s="108"/>
    </row>
    <row r="7" spans="1:13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50" t="s">
        <v>12</v>
      </c>
      <c r="L7" s="50" t="s">
        <v>13</v>
      </c>
    </row>
    <row r="8" spans="1:13" ht="20.25">
      <c r="A8" s="18" t="s">
        <v>14</v>
      </c>
      <c r="B8" s="20">
        <v>228589</v>
      </c>
      <c r="C8" s="21">
        <v>59381.4</v>
      </c>
      <c r="D8" s="16">
        <f>C8/B8*100</f>
        <v>25.977365490027953</v>
      </c>
      <c r="E8" s="12">
        <v>258743</v>
      </c>
      <c r="F8" s="12">
        <v>114458</v>
      </c>
      <c r="G8" s="13">
        <v>65045.4</v>
      </c>
      <c r="H8" s="15">
        <f>G8/F8*100</f>
        <v>56.829055199287069</v>
      </c>
      <c r="I8" s="12">
        <v>7399</v>
      </c>
      <c r="J8" s="13">
        <v>4675.3999999999996</v>
      </c>
      <c r="K8" s="17">
        <f>G8-C8</f>
        <v>5664</v>
      </c>
      <c r="L8" s="14"/>
      <c r="M8" s="42"/>
    </row>
    <row r="9" spans="1:13" ht="20.25">
      <c r="A9" s="5" t="s">
        <v>15</v>
      </c>
      <c r="B9" s="35">
        <v>442302.67</v>
      </c>
      <c r="C9" s="22">
        <v>164364.51000000007</v>
      </c>
      <c r="D9" s="16">
        <f>C9/B9*100</f>
        <v>37.16109378222837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139530.01</v>
      </c>
      <c r="H9" s="15">
        <f t="shared" ref="H9:H31" si="1">G9/F9*100</f>
        <v>48.084761646165987</v>
      </c>
      <c r="I9" s="33">
        <f t="shared" ref="I9:J9" si="2">SUM(I10:I31)</f>
        <v>20179.400000000001</v>
      </c>
      <c r="J9" s="33">
        <f t="shared" si="2"/>
        <v>1256.2</v>
      </c>
      <c r="K9" s="17"/>
      <c r="L9" s="14">
        <f>C9-G9</f>
        <v>24834.500000000058</v>
      </c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306.60000000000002</v>
      </c>
      <c r="H10" s="31">
        <f t="shared" si="1"/>
        <v>58.333333333333336</v>
      </c>
      <c r="I10" s="30">
        <v>43.8</v>
      </c>
      <c r="J10" s="30"/>
      <c r="K10" s="32"/>
      <c r="L10" s="37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4359</v>
      </c>
      <c r="H11" s="31">
        <f t="shared" si="1"/>
        <v>61.397825229590396</v>
      </c>
      <c r="I11" s="30">
        <v>622.70000000000005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50194.400000000001</v>
      </c>
      <c r="H12" s="31">
        <f t="shared" si="1"/>
        <v>64.534974915979461</v>
      </c>
      <c r="I12" s="30">
        <v>7170.6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357.7</v>
      </c>
      <c r="H13" s="31">
        <f t="shared" si="1"/>
        <v>48.292156068583772</v>
      </c>
      <c r="I13" s="30">
        <v>61.7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57550.5</v>
      </c>
      <c r="H14" s="31">
        <f t="shared" si="1"/>
        <v>38.888915167491177</v>
      </c>
      <c r="I14" s="30">
        <v>8221.5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16976.2</v>
      </c>
      <c r="H15" s="31">
        <f t="shared" si="1"/>
        <v>38.888965248665613</v>
      </c>
      <c r="I15" s="30">
        <v>2425.1999999999998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121.4</v>
      </c>
      <c r="H17" s="31">
        <f t="shared" si="1"/>
        <v>53.669319186560571</v>
      </c>
      <c r="I17" s="30">
        <v>20.9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59</v>
      </c>
      <c r="H18" s="31">
        <f t="shared" si="1"/>
        <v>53.734061930783241</v>
      </c>
      <c r="I18" s="30">
        <v>10.199999999999999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>
        <v>21.2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124.10000000000001</v>
      </c>
      <c r="H20" s="31">
        <f t="shared" si="1"/>
        <v>58.290277125410995</v>
      </c>
      <c r="I20" s="30">
        <v>17.7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63.6</v>
      </c>
      <c r="H21" s="31">
        <f t="shared" si="1"/>
        <v>50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1282.7</v>
      </c>
      <c r="H23" s="31">
        <f t="shared" si="1"/>
        <v>58.815168049887653</v>
      </c>
      <c r="I23" s="30">
        <v>192.3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138.5</v>
      </c>
      <c r="H24" s="31">
        <f t="shared" si="1"/>
        <v>58.315789473684212</v>
      </c>
      <c r="I24" s="30">
        <v>19.8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9.1999999999999993</v>
      </c>
      <c r="H25" s="31">
        <f t="shared" si="1"/>
        <v>48.421052631578945</v>
      </c>
      <c r="I25" s="30">
        <v>1.6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>
        <v>1178.5</v>
      </c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>
        <v>56.5</v>
      </c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223745.91000000006</v>
      </c>
      <c r="D32" s="23">
        <f>C32/B32*100</f>
        <v>33.350527366064938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204575.41</v>
      </c>
      <c r="H32" s="19">
        <v>105.58205212128213</v>
      </c>
      <c r="I32" s="6">
        <f>I8+I9</f>
        <v>27578.400000000001</v>
      </c>
      <c r="J32" s="6">
        <f>J8+J9</f>
        <v>5931.5999999999995</v>
      </c>
      <c r="K32" s="6">
        <f t="shared" ref="K32:L32" si="4">K8+K9</f>
        <v>5664</v>
      </c>
      <c r="L32" s="6">
        <f t="shared" si="4"/>
        <v>24834.500000000058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ht="20.25">
      <c r="A3" s="113" t="s">
        <v>62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3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14" t="s">
        <v>7</v>
      </c>
      <c r="I6" s="107" t="s">
        <v>61</v>
      </c>
      <c r="J6" s="108" t="s">
        <v>11</v>
      </c>
      <c r="K6" s="108"/>
      <c r="L6" s="108"/>
    </row>
    <row r="7" spans="1:13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51" t="s">
        <v>12</v>
      </c>
      <c r="L7" s="51" t="s">
        <v>13</v>
      </c>
    </row>
    <row r="8" spans="1:13" ht="20.25">
      <c r="A8" s="18" t="s">
        <v>14</v>
      </c>
      <c r="B8" s="20">
        <v>228589</v>
      </c>
      <c r="C8" s="21">
        <v>63241.599999999999</v>
      </c>
      <c r="D8" s="16">
        <f>C8/B8*100</f>
        <v>27.666073170625005</v>
      </c>
      <c r="E8" s="12">
        <v>258743</v>
      </c>
      <c r="F8" s="12">
        <v>114458</v>
      </c>
      <c r="G8" s="13">
        <v>68611.5</v>
      </c>
      <c r="H8" s="15">
        <f>G8/F8*100</f>
        <v>59.944695870974506</v>
      </c>
      <c r="I8" s="12">
        <v>10965.1</v>
      </c>
      <c r="J8" s="13">
        <v>3566.1</v>
      </c>
      <c r="K8" s="17">
        <f>G8-C8</f>
        <v>5369.9000000000015</v>
      </c>
      <c r="L8" s="14"/>
      <c r="M8" s="42"/>
    </row>
    <row r="9" spans="1:13" ht="20.25">
      <c r="A9" s="5" t="s">
        <v>15</v>
      </c>
      <c r="B9" s="35">
        <v>442302.67</v>
      </c>
      <c r="C9" s="22">
        <v>193758.01</v>
      </c>
      <c r="D9" s="16">
        <f>C9/B9*100</f>
        <v>43.806656197666641</v>
      </c>
      <c r="E9" s="33">
        <f>SUM(E10:E31)</f>
        <v>462768.95999999996</v>
      </c>
      <c r="F9" s="33">
        <f t="shared" ref="F9:G9" si="0">SUM(F10:F31)</f>
        <v>290175.1100000001</v>
      </c>
      <c r="G9" s="33">
        <f t="shared" si="0"/>
        <v>158338.00999999995</v>
      </c>
      <c r="H9" s="15">
        <f t="shared" ref="H9:H31" si="1">G9/F9*100</f>
        <v>54.566365116566992</v>
      </c>
      <c r="I9" s="33">
        <f t="shared" ref="I9:J9" si="2">SUM(I10:I31)</f>
        <v>38987.399999999994</v>
      </c>
      <c r="J9" s="33">
        <f t="shared" si="2"/>
        <v>18808</v>
      </c>
      <c r="K9" s="17"/>
      <c r="L9" s="14">
        <f>C9-G9</f>
        <v>35420.000000000058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31">
        <f t="shared" si="1"/>
        <v>66.666666666666671</v>
      </c>
      <c r="I10" s="30">
        <v>87.6</v>
      </c>
      <c r="J10" s="30">
        <v>43.8</v>
      </c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31">
        <f t="shared" si="1"/>
        <v>70.168741900952156</v>
      </c>
      <c r="I11" s="30">
        <v>1245.4000000000001</v>
      </c>
      <c r="J11" s="30">
        <v>622.70000000000005</v>
      </c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31">
        <f t="shared" si="1"/>
        <v>73.754220312528119</v>
      </c>
      <c r="I12" s="30">
        <v>14341.2</v>
      </c>
      <c r="J12" s="30">
        <v>7170.6</v>
      </c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419.4</v>
      </c>
      <c r="H13" s="31">
        <f t="shared" si="1"/>
        <v>56.622114216281894</v>
      </c>
      <c r="I13" s="30">
        <v>123.4</v>
      </c>
      <c r="J13" s="30">
        <v>61.7</v>
      </c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65772</v>
      </c>
      <c r="H14" s="31">
        <f t="shared" si="1"/>
        <v>44.444474477132772</v>
      </c>
      <c r="I14" s="30">
        <v>16443</v>
      </c>
      <c r="J14" s="30">
        <v>8221.5</v>
      </c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31">
        <f t="shared" si="1"/>
        <v>44.444597163997898</v>
      </c>
      <c r="I15" s="30">
        <v>4850.3999999999996</v>
      </c>
      <c r="J15" s="30">
        <v>2425.1999999999998</v>
      </c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31">
        <f t="shared" si="1"/>
        <v>62.908930150309473</v>
      </c>
      <c r="I17" s="30">
        <v>41.8</v>
      </c>
      <c r="J17" s="30">
        <v>20.9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31">
        <f t="shared" si="1"/>
        <v>63.023679417122047</v>
      </c>
      <c r="I18" s="30">
        <v>20.399999999999999</v>
      </c>
      <c r="J18" s="30">
        <v>10.199999999999999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141.80000000000001</v>
      </c>
      <c r="H20" s="31">
        <f t="shared" si="1"/>
        <v>66.604039455143266</v>
      </c>
      <c r="I20" s="30">
        <v>35.4</v>
      </c>
      <c r="J20" s="30">
        <v>17.7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84.8</v>
      </c>
      <c r="H21" s="31">
        <f t="shared" si="1"/>
        <v>66.666666666666657</v>
      </c>
      <c r="I21" s="30">
        <v>21.2</v>
      </c>
      <c r="J21" s="30">
        <v>10.6</v>
      </c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1453.8</v>
      </c>
      <c r="H23" s="31">
        <f t="shared" si="1"/>
        <v>66.660552982713554</v>
      </c>
      <c r="I23" s="30">
        <v>363.4</v>
      </c>
      <c r="J23" s="30">
        <v>181.7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31">
        <f t="shared" si="1"/>
        <v>66.652631578947378</v>
      </c>
      <c r="I24" s="30">
        <v>39.6</v>
      </c>
      <c r="J24" s="30">
        <v>19.8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31">
        <f t="shared" si="1"/>
        <v>56.84210526315789</v>
      </c>
      <c r="I25" s="30">
        <v>3.2</v>
      </c>
      <c r="J25" s="30">
        <v>1.6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140.19999999999999</v>
      </c>
      <c r="F30" s="34">
        <v>140.19999999999999</v>
      </c>
      <c r="G30" s="34">
        <v>140.19999999999999</v>
      </c>
      <c r="H30" s="31">
        <f t="shared" si="1"/>
        <v>100</v>
      </c>
      <c r="I30" s="30">
        <v>115.2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256999.61000000002</v>
      </c>
      <c r="D32" s="23">
        <f>C32/B32*100</f>
        <v>38.307169620991125</v>
      </c>
      <c r="E32" s="6">
        <f t="shared" ref="E32:G32" si="3">E8+E9</f>
        <v>721511.96</v>
      </c>
      <c r="F32" s="6">
        <f t="shared" si="3"/>
        <v>404633.1100000001</v>
      </c>
      <c r="G32" s="6">
        <f t="shared" si="3"/>
        <v>226949.50999999995</v>
      </c>
      <c r="H32" s="19">
        <v>105.58205212128213</v>
      </c>
      <c r="I32" s="6">
        <f>I8+I9</f>
        <v>49952.499999999993</v>
      </c>
      <c r="J32" s="6">
        <f>J8+J9</f>
        <v>22374.1</v>
      </c>
      <c r="K32" s="6">
        <f t="shared" ref="K32:L32" si="4">K8+K9</f>
        <v>5369.9000000000015</v>
      </c>
      <c r="L32" s="6">
        <f t="shared" si="4"/>
        <v>35420.000000000058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5:C35"/>
    <mergeCell ref="E6:E7"/>
    <mergeCell ref="F6:F7"/>
    <mergeCell ref="G6:G7"/>
    <mergeCell ref="H6:H7"/>
  </mergeCells>
  <pageMargins left="0" right="0" top="0" bottom="0" header="0" footer="0"/>
  <pageSetup paperSize="9" scale="5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2.42578125" style="1" bestFit="1" customWidth="1"/>
    <col min="13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ht="20.25">
      <c r="A3" s="113" t="s">
        <v>63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3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14" t="s">
        <v>7</v>
      </c>
      <c r="I6" s="107" t="s">
        <v>61</v>
      </c>
      <c r="J6" s="108" t="s">
        <v>11</v>
      </c>
      <c r="K6" s="108"/>
      <c r="L6" s="108"/>
    </row>
    <row r="7" spans="1:13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52" t="s">
        <v>12</v>
      </c>
      <c r="L7" s="52" t="s">
        <v>13</v>
      </c>
    </row>
    <row r="8" spans="1:13" ht="20.25">
      <c r="A8" s="18" t="s">
        <v>14</v>
      </c>
      <c r="B8" s="20">
        <v>228589</v>
      </c>
      <c r="C8" s="21">
        <v>66571.7</v>
      </c>
      <c r="D8" s="16">
        <f>C8/B8*100</f>
        <v>29.122879928605489</v>
      </c>
      <c r="E8" s="12">
        <v>258743</v>
      </c>
      <c r="F8" s="12">
        <v>114458</v>
      </c>
      <c r="G8" s="13">
        <v>74295.899999999994</v>
      </c>
      <c r="H8" s="15">
        <f>G8/F8*100</f>
        <v>64.911059078439251</v>
      </c>
      <c r="I8" s="12">
        <v>16649.5</v>
      </c>
      <c r="J8" s="13">
        <v>5684.4</v>
      </c>
      <c r="K8" s="17">
        <f>G8-C8</f>
        <v>7724.1999999999971</v>
      </c>
      <c r="L8" s="14"/>
      <c r="M8" s="42"/>
    </row>
    <row r="9" spans="1:13" ht="20.25">
      <c r="A9" s="5" t="s">
        <v>15</v>
      </c>
      <c r="B9" s="35">
        <v>442302.67</v>
      </c>
      <c r="C9" s="22">
        <v>199743.71000000002</v>
      </c>
      <c r="D9" s="16">
        <f>C9/B9*100</f>
        <v>45.159960259792243</v>
      </c>
      <c r="E9" s="33">
        <f>SUM(E10:E34)</f>
        <v>471662.05999999994</v>
      </c>
      <c r="F9" s="33">
        <f t="shared" ref="F9:G9" si="0">SUM(F10:F34)</f>
        <v>299068.21000000008</v>
      </c>
      <c r="G9" s="33">
        <f t="shared" si="0"/>
        <v>167231.10999999996</v>
      </c>
      <c r="H9" s="15">
        <f t="shared" ref="H9:H34" si="1">G9/F9*100</f>
        <v>55.917380854354235</v>
      </c>
      <c r="I9" s="33">
        <f t="shared" ref="I9:J9" si="2">SUM(I10:I34)</f>
        <v>47880.499999999993</v>
      </c>
      <c r="J9" s="33">
        <f t="shared" si="2"/>
        <v>8893.1</v>
      </c>
      <c r="K9" s="17"/>
      <c r="L9" s="14">
        <f>C9-G9</f>
        <v>32512.600000000064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31">
        <f t="shared" si="1"/>
        <v>66.666666666666671</v>
      </c>
      <c r="I10" s="30">
        <v>87.6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31">
        <f t="shared" si="1"/>
        <v>70.168741900952156</v>
      </c>
      <c r="I11" s="30">
        <v>1245.4000000000001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31">
        <f t="shared" si="1"/>
        <v>73.754220312528119</v>
      </c>
      <c r="I12" s="30">
        <v>14341.2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419.4</v>
      </c>
      <c r="H13" s="31">
        <f t="shared" si="1"/>
        <v>56.622114216281894</v>
      </c>
      <c r="I13" s="30">
        <v>123.4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65772</v>
      </c>
      <c r="H14" s="31">
        <f t="shared" si="1"/>
        <v>44.444474477132772</v>
      </c>
      <c r="I14" s="30">
        <v>16443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31">
        <f t="shared" si="1"/>
        <v>44.444597163997898</v>
      </c>
      <c r="I15" s="30">
        <v>4850.3999999999996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31">
        <f t="shared" si="1"/>
        <v>100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31">
        <f t="shared" si="1"/>
        <v>62.908930150309473</v>
      </c>
      <c r="I17" s="30">
        <v>41.8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31">
        <f t="shared" si="1"/>
        <v>63.023679417122047</v>
      </c>
      <c r="I18" s="30">
        <v>20.399999999999999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31">
        <f t="shared" si="1"/>
        <v>56.682389937106912</v>
      </c>
      <c r="I19" s="30">
        <v>21.2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141.80000000000001</v>
      </c>
      <c r="H20" s="31">
        <f t="shared" si="1"/>
        <v>66.604039455143266</v>
      </c>
      <c r="I20" s="30">
        <v>35.4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84.8</v>
      </c>
      <c r="H21" s="31">
        <f t="shared" si="1"/>
        <v>66.666666666666657</v>
      </c>
      <c r="I21" s="30">
        <v>21.2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31">
        <f t="shared" si="1"/>
        <v>100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1453.8</v>
      </c>
      <c r="H23" s="31">
        <f t="shared" si="1"/>
        <v>66.660552982713554</v>
      </c>
      <c r="I23" s="30">
        <v>363.4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31">
        <f t="shared" si="1"/>
        <v>66.652631578947378</v>
      </c>
      <c r="I24" s="30">
        <v>39.6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31">
        <f t="shared" si="1"/>
        <v>56.84210526315789</v>
      </c>
      <c r="I25" s="30">
        <v>3.2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31">
        <f t="shared" si="1"/>
        <v>62.499204480366579</v>
      </c>
      <c r="I27" s="30">
        <v>1178.5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31">
        <f t="shared" si="1"/>
        <v>62.508294625082947</v>
      </c>
      <c r="I28" s="30">
        <v>56.5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269</v>
      </c>
      <c r="H30" s="31">
        <f t="shared" si="1"/>
        <v>100</v>
      </c>
      <c r="I30" s="30">
        <v>244</v>
      </c>
      <c r="J30" s="30">
        <v>128.80000000000001</v>
      </c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/>
      <c r="J31" s="30"/>
      <c r="K31" s="32"/>
      <c r="L31" s="6"/>
    </row>
    <row r="32" spans="1:12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31">
        <f t="shared" si="1"/>
        <v>100</v>
      </c>
      <c r="I32" s="30">
        <v>3000</v>
      </c>
      <c r="J32" s="30">
        <v>3000</v>
      </c>
      <c r="K32" s="32"/>
      <c r="L32" s="6"/>
    </row>
    <row r="33" spans="1:12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31">
        <f t="shared" si="1"/>
        <v>100</v>
      </c>
      <c r="I33" s="30">
        <v>967.1</v>
      </c>
      <c r="J33" s="30">
        <v>967.1</v>
      </c>
      <c r="K33" s="32"/>
      <c r="L33" s="6"/>
    </row>
    <row r="34" spans="1:12" ht="20.25">
      <c r="A34" s="43" t="s">
        <v>66</v>
      </c>
      <c r="B34" s="28"/>
      <c r="C34" s="22"/>
      <c r="D34" s="23"/>
      <c r="E34" s="25">
        <v>4797.2</v>
      </c>
      <c r="F34" s="34">
        <v>4797.2</v>
      </c>
      <c r="G34" s="34">
        <v>4797.2</v>
      </c>
      <c r="H34" s="31">
        <f t="shared" si="1"/>
        <v>100</v>
      </c>
      <c r="I34" s="30">
        <v>4797.2</v>
      </c>
      <c r="J34" s="30">
        <v>4797.2</v>
      </c>
      <c r="K34" s="32"/>
      <c r="L34" s="6"/>
    </row>
    <row r="35" spans="1:12" ht="20.25">
      <c r="A35" s="7" t="s">
        <v>35</v>
      </c>
      <c r="B35" s="6">
        <f>B8+B9</f>
        <v>670891.66999999993</v>
      </c>
      <c r="C35" s="6">
        <f>C8+C9</f>
        <v>266315.41000000003</v>
      </c>
      <c r="D35" s="23">
        <f>C35/B35*100</f>
        <v>39.695739552109814</v>
      </c>
      <c r="E35" s="6">
        <f t="shared" ref="E35:G35" si="3">E8+E9</f>
        <v>730405.05999999994</v>
      </c>
      <c r="F35" s="6">
        <f t="shared" si="3"/>
        <v>413526.21000000008</v>
      </c>
      <c r="G35" s="6">
        <f t="shared" si="3"/>
        <v>241527.00999999995</v>
      </c>
      <c r="H35" s="19">
        <v>105.58205212128213</v>
      </c>
      <c r="I35" s="6">
        <f>I8+I9</f>
        <v>64529.999999999993</v>
      </c>
      <c r="J35" s="6">
        <f>J8+J9</f>
        <v>14577.5</v>
      </c>
      <c r="K35" s="6">
        <f t="shared" ref="K35:L35" si="4">K8+K9</f>
        <v>7724.1999999999971</v>
      </c>
      <c r="L35" s="6">
        <f t="shared" si="4"/>
        <v>32512.600000000064</v>
      </c>
    </row>
    <row r="36" spans="1:12" ht="20.25">
      <c r="A36" s="8"/>
      <c r="B36" s="9"/>
      <c r="C36" s="9"/>
      <c r="D36" s="10"/>
      <c r="E36" s="29"/>
      <c r="F36" s="9"/>
      <c r="G36" s="9"/>
      <c r="H36" s="10"/>
      <c r="I36" s="9"/>
      <c r="J36" s="9"/>
      <c r="K36" s="11"/>
      <c r="L36" s="11"/>
    </row>
    <row r="37" spans="1:12" ht="20.25">
      <c r="A37" s="8"/>
      <c r="B37" s="9"/>
      <c r="C37" s="9"/>
      <c r="D37" s="10"/>
      <c r="E37" s="9"/>
      <c r="F37" s="9"/>
      <c r="G37" s="9"/>
      <c r="H37" s="10"/>
      <c r="I37" s="9"/>
      <c r="J37" s="9"/>
      <c r="K37" s="11"/>
      <c r="L37" s="9"/>
    </row>
    <row r="38" spans="1:12" ht="20.25">
      <c r="A38" s="109" t="s">
        <v>36</v>
      </c>
      <c r="B38" s="109"/>
      <c r="C38" s="109"/>
      <c r="D38" s="3" t="s">
        <v>2</v>
      </c>
      <c r="E38" s="3" t="s">
        <v>37</v>
      </c>
      <c r="F38" s="3"/>
      <c r="G38" s="2"/>
      <c r="H38" s="2"/>
      <c r="I38" s="3" t="s">
        <v>38</v>
      </c>
      <c r="J38" s="2"/>
    </row>
  </sheetData>
  <mergeCells count="17">
    <mergeCell ref="A38:C38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0.25">
      <c r="A3" s="113" t="s">
        <v>67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3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61</v>
      </c>
      <c r="K6" s="108" t="s">
        <v>11</v>
      </c>
      <c r="L6" s="108"/>
      <c r="M6" s="108"/>
    </row>
    <row r="7" spans="1:13" ht="60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53" t="s">
        <v>12</v>
      </c>
      <c r="M7" s="53" t="s">
        <v>13</v>
      </c>
    </row>
    <row r="8" spans="1:13" ht="20.25">
      <c r="A8" s="18" t="s">
        <v>14</v>
      </c>
      <c r="B8" s="20">
        <v>228589</v>
      </c>
      <c r="C8" s="21">
        <v>73285.600000000006</v>
      </c>
      <c r="D8" s="16">
        <f>C8/B8*100</f>
        <v>32.059985388623254</v>
      </c>
      <c r="E8" s="12">
        <v>258743</v>
      </c>
      <c r="F8" s="12">
        <v>114458</v>
      </c>
      <c r="G8" s="13">
        <v>84402</v>
      </c>
      <c r="H8" s="13">
        <f>G8/E8*100</f>
        <v>32.620012908561776</v>
      </c>
      <c r="I8" s="15">
        <f>G8/F8*100</f>
        <v>73.740586066504747</v>
      </c>
      <c r="J8" s="12">
        <v>26755.7</v>
      </c>
      <c r="K8" s="13">
        <v>10106.200000000001</v>
      </c>
      <c r="L8" s="17">
        <f>G8-C8</f>
        <v>11116.399999999994</v>
      </c>
      <c r="M8" s="14"/>
    </row>
    <row r="9" spans="1:13" ht="20.25">
      <c r="A9" s="5" t="s">
        <v>15</v>
      </c>
      <c r="B9" s="35">
        <v>442302.67</v>
      </c>
      <c r="C9" s="22">
        <v>199759.51</v>
      </c>
      <c r="D9" s="16">
        <f>C9/B9*100</f>
        <v>45.163532474267001</v>
      </c>
      <c r="E9" s="33">
        <f>SUM(E10:E35)</f>
        <v>472012.05999999994</v>
      </c>
      <c r="F9" s="33">
        <f t="shared" ref="F9:G9" si="0">SUM(F10:F35)</f>
        <v>299225.71000000008</v>
      </c>
      <c r="G9" s="33">
        <f t="shared" si="0"/>
        <v>167389.31</v>
      </c>
      <c r="H9" s="13">
        <f t="shared" ref="H9:H36" si="1">G9/E9*100</f>
        <v>35.46293075647263</v>
      </c>
      <c r="I9" s="15">
        <f t="shared" ref="I9:I35" si="2">G9/F9*100</f>
        <v>55.94081805336846</v>
      </c>
      <c r="J9" s="33">
        <f t="shared" ref="J9" si="3">SUM(J10:J35)</f>
        <v>47967.999999999993</v>
      </c>
      <c r="K9" s="33">
        <f t="shared" ref="K9" si="4">SUM(K10:K35)</f>
        <v>87.5</v>
      </c>
      <c r="L9" s="17"/>
      <c r="M9" s="14">
        <f>C9-G9</f>
        <v>32370.200000000012</v>
      </c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350.40000000000003</v>
      </c>
      <c r="H10" s="54">
        <f t="shared" si="1"/>
        <v>33.333333333333336</v>
      </c>
      <c r="I10" s="31">
        <f t="shared" si="2"/>
        <v>66.666666666666671</v>
      </c>
      <c r="J10" s="30">
        <v>87.6</v>
      </c>
      <c r="K10" s="30"/>
      <c r="L10" s="32"/>
      <c r="M10" s="37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4981.7</v>
      </c>
      <c r="H11" s="54">
        <f t="shared" si="1"/>
        <v>35.084618039171495</v>
      </c>
      <c r="I11" s="31">
        <f t="shared" si="2"/>
        <v>70.168741900952156</v>
      </c>
      <c r="J11" s="30">
        <v>1245.4000000000001</v>
      </c>
      <c r="K11" s="30"/>
      <c r="L11" s="32"/>
      <c r="M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57365</v>
      </c>
      <c r="H12" s="54">
        <f t="shared" si="1"/>
        <v>33.18940554138392</v>
      </c>
      <c r="I12" s="31">
        <f t="shared" si="2"/>
        <v>73.754220312528119</v>
      </c>
      <c r="J12" s="30">
        <v>14341.2</v>
      </c>
      <c r="K12" s="30"/>
      <c r="L12" s="32"/>
      <c r="M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419.5</v>
      </c>
      <c r="H13" s="54">
        <f t="shared" si="1"/>
        <v>28.317807479411368</v>
      </c>
      <c r="I13" s="31">
        <f t="shared" si="2"/>
        <v>56.635614958822735</v>
      </c>
      <c r="J13" s="30">
        <v>123.4</v>
      </c>
      <c r="K13" s="30"/>
      <c r="L13" s="32"/>
      <c r="M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65771.899999999994</v>
      </c>
      <c r="H14" s="54">
        <f t="shared" si="1"/>
        <v>33.33331643994044</v>
      </c>
      <c r="I14" s="31">
        <f t="shared" si="2"/>
        <v>44.444406903584031</v>
      </c>
      <c r="J14" s="30">
        <v>16443</v>
      </c>
      <c r="K14" s="30"/>
      <c r="L14" s="32"/>
      <c r="M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19401.400000000001</v>
      </c>
      <c r="H15" s="54">
        <f t="shared" si="1"/>
        <v>33.333390603067485</v>
      </c>
      <c r="I15" s="31">
        <f t="shared" si="2"/>
        <v>44.444597163997898</v>
      </c>
      <c r="J15" s="30">
        <v>4850.3999999999996</v>
      </c>
      <c r="K15" s="30"/>
      <c r="L15" s="32"/>
      <c r="M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142.30000000000001</v>
      </c>
      <c r="H17" s="54">
        <f t="shared" si="1"/>
        <v>28.307141436244283</v>
      </c>
      <c r="I17" s="31">
        <f t="shared" si="2"/>
        <v>62.908930150309473</v>
      </c>
      <c r="J17" s="30">
        <v>41.8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69.2</v>
      </c>
      <c r="H18" s="54">
        <f t="shared" si="1"/>
        <v>28.372283722837228</v>
      </c>
      <c r="I18" s="31">
        <f t="shared" si="2"/>
        <v>63.023679417122047</v>
      </c>
      <c r="J18" s="30">
        <v>20.399999999999999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72.099999999999994</v>
      </c>
      <c r="H19" s="54">
        <f t="shared" si="1"/>
        <v>28.330058939096265</v>
      </c>
      <c r="I19" s="31">
        <f t="shared" si="2"/>
        <v>56.682389937106912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142.4</v>
      </c>
      <c r="H20" s="54">
        <f t="shared" si="1"/>
        <v>33.442930953499292</v>
      </c>
      <c r="I20" s="31">
        <f t="shared" si="2"/>
        <v>66.885861906998585</v>
      </c>
      <c r="J20" s="30">
        <v>35.4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74.2</v>
      </c>
      <c r="H21" s="54">
        <f t="shared" si="1"/>
        <v>29.155206286836936</v>
      </c>
      <c r="I21" s="31">
        <f t="shared" si="2"/>
        <v>58.333333333333336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1464.5</v>
      </c>
      <c r="H23" s="54">
        <f t="shared" si="1"/>
        <v>33.576357842125773</v>
      </c>
      <c r="I23" s="31">
        <f t="shared" si="2"/>
        <v>67.151176119950478</v>
      </c>
      <c r="J23" s="30">
        <v>363.4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158.30000000000001</v>
      </c>
      <c r="H24" s="54">
        <f t="shared" si="1"/>
        <v>33.333333333333336</v>
      </c>
      <c r="I24" s="31">
        <f t="shared" si="2"/>
        <v>66.652631578947378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10.799999999999999</v>
      </c>
      <c r="H25" s="54">
        <f t="shared" si="1"/>
        <v>28.421052631578945</v>
      </c>
      <c r="I25" s="31">
        <f t="shared" si="2"/>
        <v>56.84210526315789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1964.1</v>
      </c>
      <c r="H27" s="54">
        <f t="shared" si="1"/>
        <v>50</v>
      </c>
      <c r="I27" s="31">
        <f t="shared" si="2"/>
        <v>62.499204480366579</v>
      </c>
      <c r="J27" s="30">
        <v>1178.5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94.2</v>
      </c>
      <c r="H28" s="54">
        <f t="shared" si="1"/>
        <v>50</v>
      </c>
      <c r="I28" s="31">
        <f t="shared" si="2"/>
        <v>62.508294625082947</v>
      </c>
      <c r="J28" s="30">
        <v>56.5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269</v>
      </c>
      <c r="H30" s="54">
        <f t="shared" si="1"/>
        <v>100</v>
      </c>
      <c r="I30" s="31">
        <f t="shared" si="2"/>
        <v>100</v>
      </c>
      <c r="J30" s="30">
        <v>244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>
        <v>3000</v>
      </c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>
        <v>967.1</v>
      </c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4797.2</v>
      </c>
      <c r="F34" s="34">
        <v>4797.2</v>
      </c>
      <c r="G34" s="34">
        <v>4797.2</v>
      </c>
      <c r="H34" s="54">
        <f t="shared" si="1"/>
        <v>100</v>
      </c>
      <c r="I34" s="31">
        <f t="shared" si="2"/>
        <v>100</v>
      </c>
      <c r="J34" s="30">
        <v>4797.2</v>
      </c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>
        <v>87.5</v>
      </c>
      <c r="K35" s="30">
        <v>87.5</v>
      </c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273045.11</v>
      </c>
      <c r="D36" s="23">
        <f>C36/B36*100</f>
        <v>40.698837414392102</v>
      </c>
      <c r="E36" s="6">
        <f t="shared" ref="E36:G36" si="5">E8+E9</f>
        <v>730755.05999999994</v>
      </c>
      <c r="F36" s="6">
        <f t="shared" si="5"/>
        <v>413683.71000000008</v>
      </c>
      <c r="G36" s="6">
        <f t="shared" si="5"/>
        <v>251791.31</v>
      </c>
      <c r="H36" s="57">
        <f t="shared" si="1"/>
        <v>34.456321109839458</v>
      </c>
      <c r="I36" s="19">
        <v>105.58205212128213</v>
      </c>
      <c r="J36" s="6">
        <f>J8+J9</f>
        <v>74723.7</v>
      </c>
      <c r="K36" s="6">
        <f>K8+K9</f>
        <v>10193.700000000001</v>
      </c>
      <c r="L36" s="6">
        <f t="shared" ref="L36:M36" si="6">L8+L9</f>
        <v>11116.399999999994</v>
      </c>
      <c r="M36" s="6">
        <f t="shared" si="6"/>
        <v>32370.200000000012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109" t="s">
        <v>36</v>
      </c>
      <c r="B39" s="109"/>
      <c r="C39" s="109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39:C39"/>
    <mergeCell ref="H6:I6"/>
    <mergeCell ref="E6:E7"/>
    <mergeCell ref="F6:F7"/>
    <mergeCell ref="G6:G7"/>
  </mergeCells>
  <pageMargins left="0" right="0" top="0" bottom="0" header="0" footer="0"/>
  <pageSetup paperSize="9" scale="5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3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71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72</v>
      </c>
      <c r="K6" s="108" t="s">
        <v>11</v>
      </c>
      <c r="L6" s="108"/>
      <c r="M6" s="108"/>
    </row>
    <row r="7" spans="1:14" ht="60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56" t="s">
        <v>12</v>
      </c>
      <c r="M7" s="56" t="s">
        <v>13</v>
      </c>
    </row>
    <row r="8" spans="1:14" ht="20.25">
      <c r="A8" s="18" t="s">
        <v>14</v>
      </c>
      <c r="B8" s="20">
        <v>228589</v>
      </c>
      <c r="C8" s="21">
        <v>77646.8</v>
      </c>
      <c r="D8" s="16">
        <f>C8/B8*100</f>
        <v>33.967863720476487</v>
      </c>
      <c r="E8" s="12">
        <v>258743</v>
      </c>
      <c r="F8" s="12">
        <v>114458</v>
      </c>
      <c r="G8" s="13">
        <v>88728.4</v>
      </c>
      <c r="H8" s="13">
        <f>G8/E8*100</f>
        <v>34.292096791024292</v>
      </c>
      <c r="I8" s="15">
        <f>G8/F8*100</f>
        <v>77.520487864544194</v>
      </c>
      <c r="J8" s="12">
        <v>2436.6</v>
      </c>
      <c r="K8" s="13">
        <v>2436.6</v>
      </c>
      <c r="L8" s="17">
        <f>G8-C8</f>
        <v>11081.599999999991</v>
      </c>
      <c r="M8" s="14"/>
    </row>
    <row r="9" spans="1:14" ht="20.25">
      <c r="A9" s="5" t="s">
        <v>15</v>
      </c>
      <c r="B9" s="35">
        <v>442302.67</v>
      </c>
      <c r="C9" s="22">
        <v>228549.61</v>
      </c>
      <c r="D9" s="16">
        <f>C9/B9*100</f>
        <v>51.672672471093151</v>
      </c>
      <c r="E9" s="33">
        <f>SUM(E10:E35)</f>
        <v>474065.55999999994</v>
      </c>
      <c r="F9" s="33">
        <f t="shared" ref="F9:G9" si="0">SUM(F10:F35)</f>
        <v>299225.71000000008</v>
      </c>
      <c r="G9" s="33">
        <f t="shared" si="0"/>
        <v>205982.50999999995</v>
      </c>
      <c r="H9" s="13">
        <f t="shared" ref="H9:H36" si="1">G9/E9*100</f>
        <v>43.450216041848719</v>
      </c>
      <c r="I9" s="15">
        <f t="shared" ref="I9:I35" si="2">G9/F9*100</f>
        <v>68.838506557474588</v>
      </c>
      <c r="J9" s="33">
        <f t="shared" ref="J9" si="3">SUM(J10:J35)</f>
        <v>38593.19999999999</v>
      </c>
      <c r="K9" s="33">
        <f t="shared" ref="K9" si="4">SUM(K10:K35)</f>
        <v>38593.19999999999</v>
      </c>
      <c r="L9" s="17"/>
      <c r="M9" s="14">
        <f>C9-G9</f>
        <v>22567.100000000035</v>
      </c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438</v>
      </c>
      <c r="H10" s="54">
        <f t="shared" si="1"/>
        <v>41.666666666666664</v>
      </c>
      <c r="I10" s="31">
        <f t="shared" si="2"/>
        <v>83.333333333333329</v>
      </c>
      <c r="J10" s="30">
        <v>87.599999999999966</v>
      </c>
      <c r="K10" s="30">
        <v>87.599999999999966</v>
      </c>
      <c r="L10" s="32"/>
      <c r="M10" s="37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6227.1</v>
      </c>
      <c r="H11" s="54">
        <f t="shared" si="1"/>
        <v>43.855596481467138</v>
      </c>
      <c r="I11" s="31">
        <f t="shared" si="2"/>
        <v>87.710575243675706</v>
      </c>
      <c r="J11" s="30">
        <v>1245.4000000000005</v>
      </c>
      <c r="K11" s="30">
        <v>1245.4000000000005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71706.399999999994</v>
      </c>
      <c r="H12" s="54">
        <f t="shared" si="1"/>
        <v>41.486843711543479</v>
      </c>
      <c r="I12" s="31">
        <f t="shared" si="2"/>
        <v>92.192968245764234</v>
      </c>
      <c r="J12" s="30">
        <v>14341.399999999994</v>
      </c>
      <c r="K12" s="30">
        <v>14341.399999999994</v>
      </c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542.9</v>
      </c>
      <c r="H13" s="54">
        <f t="shared" si="1"/>
        <v>36.647765627109486</v>
      </c>
      <c r="I13" s="31">
        <f t="shared" si="2"/>
        <v>73.295531254218972</v>
      </c>
      <c r="J13" s="30">
        <v>123.39999999999998</v>
      </c>
      <c r="K13" s="30">
        <v>123.39999999999998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82214.899999999994</v>
      </c>
      <c r="H14" s="54">
        <f t="shared" si="1"/>
        <v>41.666658219970223</v>
      </c>
      <c r="I14" s="31">
        <f t="shared" si="2"/>
        <v>55.555525522867221</v>
      </c>
      <c r="J14" s="30">
        <v>16443</v>
      </c>
      <c r="K14" s="30">
        <v>16443</v>
      </c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24251.7</v>
      </c>
      <c r="H15" s="54">
        <f t="shared" si="1"/>
        <v>41.666652349233132</v>
      </c>
      <c r="I15" s="31">
        <f t="shared" si="2"/>
        <v>55.555631915332285</v>
      </c>
      <c r="J15" s="30">
        <v>4850.2999999999993</v>
      </c>
      <c r="K15" s="30">
        <v>4850.2999999999993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184.3</v>
      </c>
      <c r="H17" s="54">
        <f t="shared" si="1"/>
        <v>36.662025064650891</v>
      </c>
      <c r="I17" s="31">
        <f t="shared" si="2"/>
        <v>81.476569407603904</v>
      </c>
      <c r="J17" s="30">
        <v>42</v>
      </c>
      <c r="K17" s="30">
        <v>42</v>
      </c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89.5</v>
      </c>
      <c r="H18" s="54">
        <f t="shared" si="1"/>
        <v>36.695366953669534</v>
      </c>
      <c r="I18" s="31">
        <f t="shared" si="2"/>
        <v>81.511839708561013</v>
      </c>
      <c r="J18" s="30">
        <v>20.299999999999997</v>
      </c>
      <c r="K18" s="30">
        <v>20.299999999999997</v>
      </c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1"/>
        <v>36.66011787819253</v>
      </c>
      <c r="I19" s="31">
        <f t="shared" si="2"/>
        <v>73.349056603773576</v>
      </c>
      <c r="J19" s="30">
        <v>21.200000000000003</v>
      </c>
      <c r="K19" s="30">
        <v>21.200000000000003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177.4</v>
      </c>
      <c r="H20" s="54">
        <f t="shared" si="1"/>
        <v>41.662752465946454</v>
      </c>
      <c r="I20" s="31">
        <f t="shared" si="2"/>
        <v>83.325504931892908</v>
      </c>
      <c r="J20" s="30">
        <v>35</v>
      </c>
      <c r="K20" s="30">
        <v>35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95.4</v>
      </c>
      <c r="H21" s="54">
        <f t="shared" si="1"/>
        <v>37.485265225933205</v>
      </c>
      <c r="I21" s="31">
        <f t="shared" si="2"/>
        <v>75</v>
      </c>
      <c r="J21" s="30">
        <v>21.200000000000003</v>
      </c>
      <c r="K21" s="30">
        <v>21.200000000000003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1827.9</v>
      </c>
      <c r="H23" s="54">
        <f t="shared" si="1"/>
        <v>41.907971662425204</v>
      </c>
      <c r="I23" s="31">
        <f t="shared" si="2"/>
        <v>83.814021734146451</v>
      </c>
      <c r="J23" s="30">
        <v>363.40000000000009</v>
      </c>
      <c r="K23" s="30">
        <v>363.40000000000009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197.9</v>
      </c>
      <c r="H24" s="54">
        <f t="shared" si="1"/>
        <v>41.671930932827969</v>
      </c>
      <c r="I24" s="31">
        <f t="shared" si="2"/>
        <v>83.326315789473682</v>
      </c>
      <c r="J24" s="30">
        <v>39.599999999999994</v>
      </c>
      <c r="K24" s="30">
        <v>39.599999999999994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13.9</v>
      </c>
      <c r="H25" s="54">
        <f t="shared" si="1"/>
        <v>36.578947368421055</v>
      </c>
      <c r="I25" s="31">
        <f t="shared" si="2"/>
        <v>73.15789473684211</v>
      </c>
      <c r="J25" s="30">
        <v>3.1000000000000014</v>
      </c>
      <c r="K25" s="30">
        <v>3.1000000000000014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>
        <v>909.40000000000009</v>
      </c>
      <c r="K27" s="30">
        <v>909.40000000000009</v>
      </c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>
        <v>41.399999999999991</v>
      </c>
      <c r="K28" s="30">
        <v>41.399999999999991</v>
      </c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1"/>
        <v>102.0446096654275</v>
      </c>
      <c r="I30" s="31">
        <f t="shared" si="2"/>
        <v>102.0446096654275</v>
      </c>
      <c r="J30" s="30">
        <v>5.5</v>
      </c>
      <c r="K30" s="30">
        <v>5.5</v>
      </c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306196.40999999997</v>
      </c>
      <c r="D36" s="23">
        <f>C36/B36*100</f>
        <v>45.640216400361631</v>
      </c>
      <c r="E36" s="6">
        <f t="shared" ref="E36:G36" si="5">E8+E9</f>
        <v>732808.55999999994</v>
      </c>
      <c r="F36" s="6">
        <f t="shared" si="5"/>
        <v>413683.71000000008</v>
      </c>
      <c r="G36" s="6">
        <f t="shared" si="5"/>
        <v>294710.90999999992</v>
      </c>
      <c r="H36" s="57">
        <f t="shared" si="1"/>
        <v>40.216630384339389</v>
      </c>
      <c r="I36" s="19">
        <v>105.58205212128213</v>
      </c>
      <c r="J36" s="6">
        <f>J8+J9</f>
        <v>41029.799999999988</v>
      </c>
      <c r="K36" s="6">
        <f>K8+K9</f>
        <v>41029.799999999988</v>
      </c>
      <c r="L36" s="6">
        <f t="shared" ref="L36:M36" si="6">L8+L9</f>
        <v>11081.599999999991</v>
      </c>
      <c r="M36" s="6">
        <f t="shared" si="6"/>
        <v>22567.100000000035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109" t="s">
        <v>36</v>
      </c>
      <c r="B39" s="109"/>
      <c r="C39" s="109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39:C39"/>
    <mergeCell ref="E6:E7"/>
    <mergeCell ref="F6:F7"/>
    <mergeCell ref="G6:G7"/>
    <mergeCell ref="H6:I6"/>
  </mergeCells>
  <pageMargins left="0" right="0" top="0" bottom="0" header="0" footer="0"/>
  <pageSetup paperSize="9" scale="51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opLeftCell="C19" workbookViewId="0">
      <selection activeCell="K36" sqref="K3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3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73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72</v>
      </c>
      <c r="K6" s="108" t="s">
        <v>11</v>
      </c>
      <c r="L6" s="108"/>
      <c r="M6" s="108"/>
    </row>
    <row r="7" spans="1:14" ht="60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58" t="s">
        <v>12</v>
      </c>
      <c r="M7" s="58" t="s">
        <v>13</v>
      </c>
    </row>
    <row r="8" spans="1:14" ht="20.25">
      <c r="A8" s="18" t="s">
        <v>14</v>
      </c>
      <c r="B8" s="20">
        <v>228589</v>
      </c>
      <c r="C8" s="21">
        <v>82452.3</v>
      </c>
      <c r="D8" s="16">
        <f>C8/B8*100</f>
        <v>36.070108360419795</v>
      </c>
      <c r="E8" s="12">
        <v>258743</v>
      </c>
      <c r="F8" s="12">
        <v>114458</v>
      </c>
      <c r="G8" s="13">
        <v>95428.3</v>
      </c>
      <c r="H8" s="13">
        <f>G8/E8*100</f>
        <v>36.881500175850171</v>
      </c>
      <c r="I8" s="15">
        <f>G8/F8*100</f>
        <v>83.374076080308939</v>
      </c>
      <c r="J8" s="12">
        <v>9136.5</v>
      </c>
      <c r="K8" s="13">
        <v>6699.9</v>
      </c>
      <c r="L8" s="17">
        <f>G8-C8</f>
        <v>12976</v>
      </c>
      <c r="M8" s="14"/>
    </row>
    <row r="9" spans="1:14" ht="20.25">
      <c r="A9" s="5" t="s">
        <v>15</v>
      </c>
      <c r="B9" s="35">
        <v>442302.67</v>
      </c>
      <c r="C9" s="22">
        <v>229528.30999999997</v>
      </c>
      <c r="D9" s="16">
        <f>C9/B9*100</f>
        <v>51.893946287957057</v>
      </c>
      <c r="E9" s="33">
        <f>SUM(E10:E35)</f>
        <v>474065.55999999994</v>
      </c>
      <c r="F9" s="33">
        <f t="shared" ref="F9:G9" si="0">SUM(F10:F35)</f>
        <v>299225.71000000008</v>
      </c>
      <c r="G9" s="33">
        <f t="shared" si="0"/>
        <v>205982.50999999995</v>
      </c>
      <c r="H9" s="13">
        <f t="shared" ref="H9:H36" si="1">G9/E9*100</f>
        <v>43.450216041848719</v>
      </c>
      <c r="I9" s="15">
        <f t="shared" ref="I9:I35" si="2">G9/F9*100</f>
        <v>68.838506557474588</v>
      </c>
      <c r="J9" s="33">
        <f t="shared" ref="J9" si="3">SUM(J10:J35)</f>
        <v>38593.19999999999</v>
      </c>
      <c r="K9" s="33">
        <f t="shared" ref="K9" si="4">SUM(K10:K35)</f>
        <v>0</v>
      </c>
      <c r="L9" s="17"/>
      <c r="M9" s="14">
        <f>C9-G9</f>
        <v>23545.800000000017</v>
      </c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438</v>
      </c>
      <c r="H10" s="54">
        <f t="shared" si="1"/>
        <v>41.666666666666664</v>
      </c>
      <c r="I10" s="31">
        <f t="shared" si="2"/>
        <v>83.333333333333329</v>
      </c>
      <c r="J10" s="30">
        <v>87.599999999999966</v>
      </c>
      <c r="K10" s="30"/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6227.1</v>
      </c>
      <c r="H11" s="54">
        <f t="shared" si="1"/>
        <v>43.855596481467138</v>
      </c>
      <c r="I11" s="31">
        <f t="shared" si="2"/>
        <v>87.710575243675706</v>
      </c>
      <c r="J11" s="30">
        <v>1245.4000000000005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71706.399999999994</v>
      </c>
      <c r="H12" s="54">
        <f t="shared" si="1"/>
        <v>41.486843711543479</v>
      </c>
      <c r="I12" s="31">
        <f t="shared" si="2"/>
        <v>92.192968245764234</v>
      </c>
      <c r="J12" s="30">
        <v>14341.399999999994</v>
      </c>
      <c r="K12" s="30"/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542.9</v>
      </c>
      <c r="H13" s="54">
        <f t="shared" si="1"/>
        <v>36.647765627109486</v>
      </c>
      <c r="I13" s="31">
        <f t="shared" si="2"/>
        <v>73.295531254218972</v>
      </c>
      <c r="J13" s="30">
        <v>123.39999999999998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82214.899999999994</v>
      </c>
      <c r="H14" s="54">
        <f t="shared" si="1"/>
        <v>41.666658219970223</v>
      </c>
      <c r="I14" s="31">
        <f t="shared" si="2"/>
        <v>55.555525522867221</v>
      </c>
      <c r="J14" s="30">
        <v>16443</v>
      </c>
      <c r="K14" s="30"/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24251.7</v>
      </c>
      <c r="H15" s="54">
        <f t="shared" si="1"/>
        <v>41.666652349233132</v>
      </c>
      <c r="I15" s="31">
        <f t="shared" si="2"/>
        <v>55.555631915332285</v>
      </c>
      <c r="J15" s="30">
        <v>4850.2999999999993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184.3</v>
      </c>
      <c r="H17" s="54">
        <f t="shared" si="1"/>
        <v>36.662025064650891</v>
      </c>
      <c r="I17" s="31">
        <f t="shared" si="2"/>
        <v>81.476569407603904</v>
      </c>
      <c r="J17" s="30">
        <v>42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89.5</v>
      </c>
      <c r="H18" s="54">
        <f t="shared" si="1"/>
        <v>36.695366953669534</v>
      </c>
      <c r="I18" s="31">
        <f t="shared" si="2"/>
        <v>81.511839708561013</v>
      </c>
      <c r="J18" s="30">
        <v>20.299999999999997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1"/>
        <v>36.66011787819253</v>
      </c>
      <c r="I19" s="31">
        <f t="shared" si="2"/>
        <v>73.349056603773576</v>
      </c>
      <c r="J19" s="30">
        <v>21.200000000000003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177.4</v>
      </c>
      <c r="H20" s="54">
        <f t="shared" si="1"/>
        <v>41.662752465946454</v>
      </c>
      <c r="I20" s="31">
        <f t="shared" si="2"/>
        <v>83.325504931892908</v>
      </c>
      <c r="J20" s="30">
        <v>35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95.4</v>
      </c>
      <c r="H21" s="54">
        <f t="shared" si="1"/>
        <v>37.485265225933205</v>
      </c>
      <c r="I21" s="31">
        <f t="shared" si="2"/>
        <v>75</v>
      </c>
      <c r="J21" s="30">
        <v>21.200000000000003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1827.9</v>
      </c>
      <c r="H23" s="54">
        <f t="shared" si="1"/>
        <v>41.907971662425204</v>
      </c>
      <c r="I23" s="31">
        <f t="shared" si="2"/>
        <v>83.814021734146451</v>
      </c>
      <c r="J23" s="30">
        <v>363.40000000000009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197.9</v>
      </c>
      <c r="H24" s="54">
        <f t="shared" si="1"/>
        <v>41.671930932827969</v>
      </c>
      <c r="I24" s="31">
        <f t="shared" si="2"/>
        <v>83.326315789473682</v>
      </c>
      <c r="J24" s="30">
        <v>39.599999999999994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13.9</v>
      </c>
      <c r="H25" s="54">
        <f t="shared" si="1"/>
        <v>36.578947368421055</v>
      </c>
      <c r="I25" s="31">
        <f t="shared" si="2"/>
        <v>73.15789473684211</v>
      </c>
      <c r="J25" s="30">
        <v>3.1000000000000014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1"/>
        <v>102.0446096654275</v>
      </c>
      <c r="I30" s="31">
        <f t="shared" si="2"/>
        <v>102.0446096654275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7" t="s">
        <v>35</v>
      </c>
      <c r="B36" s="6">
        <f>B8+B9</f>
        <v>670891.66999999993</v>
      </c>
      <c r="C36" s="6">
        <f>C8+C9</f>
        <v>311980.61</v>
      </c>
      <c r="D36" s="23">
        <f>C36/B36*100</f>
        <v>46.502382418908262</v>
      </c>
      <c r="E36" s="6">
        <f t="shared" ref="E36:G36" si="5">E8+E9</f>
        <v>732808.55999999994</v>
      </c>
      <c r="F36" s="6">
        <f t="shared" si="5"/>
        <v>413683.71000000008</v>
      </c>
      <c r="G36" s="6">
        <f t="shared" si="5"/>
        <v>301410.80999999994</v>
      </c>
      <c r="H36" s="57">
        <f t="shared" si="1"/>
        <v>41.130907368221784</v>
      </c>
      <c r="I36" s="19">
        <v>105.58205212128213</v>
      </c>
      <c r="J36" s="6">
        <f>J8+J9</f>
        <v>47729.69999999999</v>
      </c>
      <c r="K36" s="6">
        <f>K8+K9</f>
        <v>6699.9</v>
      </c>
      <c r="L36" s="6">
        <f t="shared" ref="L36:M36" si="6">L8+L9</f>
        <v>12976</v>
      </c>
      <c r="M36" s="6">
        <f t="shared" si="6"/>
        <v>23545.800000000017</v>
      </c>
    </row>
    <row r="37" spans="1:13" ht="20.25">
      <c r="A37" s="8"/>
      <c r="B37" s="9"/>
      <c r="C37" s="9"/>
      <c r="D37" s="10"/>
      <c r="E37" s="29"/>
      <c r="F37" s="9"/>
      <c r="G37" s="9"/>
      <c r="H37" s="9"/>
      <c r="I37" s="10"/>
      <c r="J37" s="9"/>
      <c r="K37" s="9"/>
      <c r="L37" s="11"/>
      <c r="M37" s="11"/>
    </row>
    <row r="38" spans="1:13" ht="20.25">
      <c r="A38" s="8"/>
      <c r="B38" s="9"/>
      <c r="C38" s="9"/>
      <c r="D38" s="10"/>
      <c r="E38" s="9"/>
      <c r="F38" s="9"/>
      <c r="G38" s="9"/>
      <c r="H38" s="9"/>
      <c r="I38" s="10"/>
      <c r="J38" s="9"/>
      <c r="K38" s="9"/>
      <c r="L38" s="11"/>
      <c r="M38" s="9"/>
    </row>
    <row r="39" spans="1:13" ht="20.25">
      <c r="A39" s="109" t="s">
        <v>36</v>
      </c>
      <c r="B39" s="109"/>
      <c r="C39" s="109"/>
      <c r="D39" s="3" t="s">
        <v>2</v>
      </c>
      <c r="E39" s="3" t="s">
        <v>37</v>
      </c>
      <c r="F39" s="3"/>
      <c r="G39" s="2"/>
      <c r="H39" s="2"/>
      <c r="I39" s="2"/>
      <c r="J39" s="3" t="s">
        <v>38</v>
      </c>
      <c r="K39" s="2"/>
    </row>
  </sheetData>
  <mergeCells count="17">
    <mergeCell ref="A39:C39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" footer="0"/>
  <pageSetup paperSize="9" scale="5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40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74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72</v>
      </c>
      <c r="K6" s="108" t="s">
        <v>11</v>
      </c>
      <c r="L6" s="108"/>
      <c r="M6" s="108"/>
    </row>
    <row r="7" spans="1:14" ht="60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59" t="s">
        <v>12</v>
      </c>
      <c r="M7" s="59" t="s">
        <v>13</v>
      </c>
    </row>
    <row r="8" spans="1:14" ht="20.25">
      <c r="A8" s="18" t="s">
        <v>14</v>
      </c>
      <c r="B8" s="20">
        <v>228589</v>
      </c>
      <c r="C8" s="21">
        <v>85405.3</v>
      </c>
      <c r="D8" s="16">
        <f>C8/B8*100</f>
        <v>37.361946550358944</v>
      </c>
      <c r="E8" s="12">
        <v>258743</v>
      </c>
      <c r="F8" s="12">
        <v>114458</v>
      </c>
      <c r="G8" s="13">
        <v>99883.4</v>
      </c>
      <c r="H8" s="13">
        <f>G8/E8*100</f>
        <v>38.603324534383539</v>
      </c>
      <c r="I8" s="15">
        <f>G8/F8*100</f>
        <v>87.266420870537658</v>
      </c>
      <c r="J8" s="12">
        <v>13591.6</v>
      </c>
      <c r="K8" s="13">
        <v>4455.1000000000004</v>
      </c>
      <c r="L8" s="17">
        <f>G8-C8</f>
        <v>14478.099999999991</v>
      </c>
      <c r="M8" s="14"/>
    </row>
    <row r="9" spans="1:14" ht="20.25">
      <c r="A9" s="5" t="s">
        <v>15</v>
      </c>
      <c r="B9" s="35">
        <v>442302.67</v>
      </c>
      <c r="C9" s="22">
        <v>258398.81</v>
      </c>
      <c r="D9" s="16">
        <f>C9/B9*100</f>
        <v>58.421263882490237</v>
      </c>
      <c r="E9" s="33">
        <f>SUM(E10:E35)</f>
        <v>474065.55999999994</v>
      </c>
      <c r="F9" s="33">
        <f>SUM(F10:F35)</f>
        <v>299225.71000000008</v>
      </c>
      <c r="G9" s="33">
        <f>SUM(G10:G35)</f>
        <v>269855.51000000007</v>
      </c>
      <c r="H9" s="13">
        <f t="shared" ref="H9:H37" si="0">G9/E9*100</f>
        <v>56.923668954142151</v>
      </c>
      <c r="I9" s="15">
        <f t="shared" ref="I9:I36" si="1">G9/F9*100</f>
        <v>90.184600113406034</v>
      </c>
      <c r="J9" s="33">
        <f>SUM(J10:J36)</f>
        <v>102488.09999999998</v>
      </c>
      <c r="K9" s="33">
        <f>SUM(K10:K36)</f>
        <v>63884.25</v>
      </c>
      <c r="L9" s="17">
        <f>G9-C9</f>
        <v>11456.70000000007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481.9</v>
      </c>
      <c r="H10" s="54">
        <f t="shared" si="0"/>
        <v>45.842846270928462</v>
      </c>
      <c r="I10" s="31">
        <f t="shared" si="1"/>
        <v>91.685692541856923</v>
      </c>
      <c r="J10" s="30">
        <v>131.5</v>
      </c>
      <c r="K10" s="30">
        <v>43.9</v>
      </c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6849.7</v>
      </c>
      <c r="H11" s="54">
        <f t="shared" si="0"/>
        <v>48.240381432626009</v>
      </c>
      <c r="I11" s="31">
        <f t="shared" si="1"/>
        <v>96.480083384979437</v>
      </c>
      <c r="J11" s="30">
        <v>1868</v>
      </c>
      <c r="K11" s="30">
        <v>622.6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91784.2</v>
      </c>
      <c r="H12" s="54">
        <f t="shared" si="0"/>
        <v>53.103164579299047</v>
      </c>
      <c r="I12" s="31">
        <f t="shared" si="1"/>
        <v>118.0070096401838</v>
      </c>
      <c r="J12" s="30">
        <v>34419.199999999997</v>
      </c>
      <c r="K12" s="30">
        <v>20077.8</v>
      </c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604.5</v>
      </c>
      <c r="H13" s="54">
        <f t="shared" si="0"/>
        <v>40.805994329688126</v>
      </c>
      <c r="I13" s="31">
        <f t="shared" si="1"/>
        <v>81.611988659376252</v>
      </c>
      <c r="J13" s="30">
        <v>185</v>
      </c>
      <c r="K13" s="30">
        <v>61.55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115100.8</v>
      </c>
      <c r="H14" s="54">
        <f t="shared" si="0"/>
        <v>58.333291099851103</v>
      </c>
      <c r="I14" s="31">
        <f t="shared" si="1"/>
        <v>77.777695187884873</v>
      </c>
      <c r="J14" s="30">
        <v>49328.9</v>
      </c>
      <c r="K14" s="30">
        <v>32885.9</v>
      </c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33952.300000000003</v>
      </c>
      <c r="H15" s="54">
        <f t="shared" si="0"/>
        <v>58.333175841564433</v>
      </c>
      <c r="I15" s="31">
        <f t="shared" si="1"/>
        <v>77.777701418001058</v>
      </c>
      <c r="J15" s="30">
        <v>14550.9</v>
      </c>
      <c r="K15" s="30">
        <v>9700.6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205.2</v>
      </c>
      <c r="H17" s="54">
        <f t="shared" si="0"/>
        <v>40.819574298786556</v>
      </c>
      <c r="I17" s="31">
        <f t="shared" si="1"/>
        <v>90.716180371352777</v>
      </c>
      <c r="J17" s="30">
        <v>62.9</v>
      </c>
      <c r="K17" s="30">
        <v>20.9</v>
      </c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99.7</v>
      </c>
      <c r="H18" s="54">
        <f t="shared" si="0"/>
        <v>40.877408774087741</v>
      </c>
      <c r="I18" s="31">
        <f t="shared" si="1"/>
        <v>90.801457194899825</v>
      </c>
      <c r="J18" s="30">
        <v>30.5</v>
      </c>
      <c r="K18" s="30">
        <v>10.199999999999999</v>
      </c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0"/>
        <v>36.66011787819253</v>
      </c>
      <c r="I19" s="31">
        <v>71.099999999999994</v>
      </c>
      <c r="J19" s="30">
        <v>31.8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195.1</v>
      </c>
      <c r="H20" s="54">
        <f t="shared" si="0"/>
        <v>45.819633630812582</v>
      </c>
      <c r="I20" s="31">
        <f t="shared" si="1"/>
        <v>91.639267261625164</v>
      </c>
      <c r="J20" s="30">
        <v>52.7</v>
      </c>
      <c r="K20" s="30">
        <v>17.7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106</v>
      </c>
      <c r="H21" s="54">
        <f t="shared" si="0"/>
        <v>41.650294695481335</v>
      </c>
      <c r="I21" s="31">
        <f t="shared" si="1"/>
        <v>83.333333333333329</v>
      </c>
      <c r="J21" s="30">
        <v>31.8</v>
      </c>
      <c r="K21" s="30">
        <v>10.6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60.7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2227.6999999999998</v>
      </c>
      <c r="H23" s="54">
        <f t="shared" si="0"/>
        <v>51.074122475181696</v>
      </c>
      <c r="I23" s="31">
        <f t="shared" si="1"/>
        <v>102.14590306754093</v>
      </c>
      <c r="J23" s="30">
        <v>763.2</v>
      </c>
      <c r="K23" s="30">
        <v>399.8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217.7</v>
      </c>
      <c r="H24" s="54">
        <f t="shared" si="0"/>
        <v>45.841229732575279</v>
      </c>
      <c r="I24" s="31">
        <f t="shared" si="1"/>
        <v>91.663157894736841</v>
      </c>
      <c r="J24" s="30">
        <v>59.4</v>
      </c>
      <c r="K24" s="30">
        <v>19.8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15.5</v>
      </c>
      <c r="H25" s="54">
        <f t="shared" si="0"/>
        <v>40.789473684210527</v>
      </c>
      <c r="I25" s="31">
        <f t="shared" si="1"/>
        <v>81.578947368421055</v>
      </c>
      <c r="J25" s="30">
        <v>4.7</v>
      </c>
      <c r="K25" s="30">
        <v>1.6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0"/>
        <v>73.15055241586478</v>
      </c>
      <c r="I27" s="31">
        <f t="shared" si="1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0"/>
        <v>71.974522292993626</v>
      </c>
      <c r="I28" s="31">
        <f t="shared" si="1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0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269</v>
      </c>
      <c r="F30" s="34">
        <v>269</v>
      </c>
      <c r="G30" s="34">
        <v>274.5</v>
      </c>
      <c r="H30" s="54">
        <f t="shared" si="0"/>
        <v>102.0446096654275</v>
      </c>
      <c r="I30" s="31">
        <f t="shared" si="1"/>
        <v>102.0446096654275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0"/>
        <v>70.024960952895327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0"/>
        <v>45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0"/>
        <v>100</v>
      </c>
      <c r="I36" s="31">
        <f t="shared" si="1"/>
        <v>100</v>
      </c>
      <c r="J36" s="30">
        <v>11.3</v>
      </c>
      <c r="K36" s="30">
        <v>11.3</v>
      </c>
      <c r="L36" s="32"/>
      <c r="M36" s="6"/>
    </row>
    <row r="37" spans="1:13" ht="20.25">
      <c r="A37" s="7" t="s">
        <v>35</v>
      </c>
      <c r="B37" s="6">
        <f>B8+B9</f>
        <v>670891.66999999993</v>
      </c>
      <c r="C37" s="6">
        <f>C8+C9</f>
        <v>343804.11</v>
      </c>
      <c r="D37" s="23">
        <f>C37/B37*100</f>
        <v>51.245845696668134</v>
      </c>
      <c r="E37" s="6">
        <f t="shared" ref="E37:G37" si="2">E8+E9</f>
        <v>732808.55999999994</v>
      </c>
      <c r="F37" s="6">
        <f t="shared" si="2"/>
        <v>413683.71000000008</v>
      </c>
      <c r="G37" s="6">
        <f t="shared" si="2"/>
        <v>369738.91000000003</v>
      </c>
      <c r="H37" s="57">
        <f t="shared" si="0"/>
        <v>50.455047905008108</v>
      </c>
      <c r="I37" s="19">
        <v>105.58205212128213</v>
      </c>
      <c r="J37" s="6">
        <f>J8+J9</f>
        <v>116079.69999999998</v>
      </c>
      <c r="K37" s="6">
        <f>K8+K9</f>
        <v>68339.350000000006</v>
      </c>
      <c r="L37" s="6">
        <f t="shared" ref="L37:M37" si="3">L8+L9</f>
        <v>25934.800000000061</v>
      </c>
      <c r="M37" s="6">
        <f t="shared" si="3"/>
        <v>0</v>
      </c>
    </row>
    <row r="38" spans="1:13" ht="20.25">
      <c r="A38" s="8"/>
      <c r="B38" s="9"/>
      <c r="C38" s="9"/>
      <c r="D38" s="10"/>
      <c r="E38" s="29"/>
      <c r="F38" s="9"/>
      <c r="G38" s="9"/>
      <c r="H38" s="9"/>
      <c r="I38" s="10"/>
      <c r="J38" s="9"/>
      <c r="K38" s="9"/>
      <c r="L38" s="11"/>
      <c r="M38" s="11"/>
    </row>
    <row r="39" spans="1:13" ht="20.25">
      <c r="A39" s="8"/>
      <c r="B39" s="9"/>
      <c r="C39" s="9"/>
      <c r="D39" s="10"/>
      <c r="E39" s="9"/>
      <c r="F39" s="9"/>
      <c r="G39" s="9"/>
      <c r="H39" s="9"/>
      <c r="I39" s="10"/>
      <c r="J39" s="9"/>
      <c r="K39" s="9"/>
      <c r="L39" s="11"/>
      <c r="M39" s="9"/>
    </row>
    <row r="40" spans="1:13" ht="20.25">
      <c r="A40" s="109" t="s">
        <v>36</v>
      </c>
      <c r="B40" s="109"/>
      <c r="C40" s="109"/>
      <c r="D40" s="3" t="s">
        <v>2</v>
      </c>
      <c r="E40" s="3" t="s">
        <v>37</v>
      </c>
      <c r="F40" s="3"/>
      <c r="G40" s="2"/>
      <c r="H40" s="2"/>
      <c r="I40" s="2"/>
      <c r="J40" s="3" t="s">
        <v>38</v>
      </c>
      <c r="K40" s="2"/>
    </row>
  </sheetData>
  <mergeCells count="17">
    <mergeCell ref="A40:C40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" right="0" top="0" bottom="0" header="0" footer="0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43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10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36" t="s">
        <v>12</v>
      </c>
      <c r="L7" s="36" t="s">
        <v>13</v>
      </c>
    </row>
    <row r="8" spans="1:12" ht="20.25">
      <c r="A8" s="18" t="s">
        <v>14</v>
      </c>
      <c r="B8" s="20">
        <v>228589</v>
      </c>
      <c r="C8" s="21">
        <v>6708</v>
      </c>
      <c r="D8" s="16">
        <f>C8/B8*100</f>
        <v>2.9345244084361015</v>
      </c>
      <c r="E8" s="12">
        <v>258743</v>
      </c>
      <c r="F8" s="12">
        <v>51748.6</v>
      </c>
      <c r="G8" s="13">
        <v>10569.7</v>
      </c>
      <c r="H8" s="15">
        <v>5.5548318814621833</v>
      </c>
      <c r="I8" s="12">
        <v>10569.7</v>
      </c>
      <c r="J8" s="13">
        <v>8735.4</v>
      </c>
      <c r="K8" s="17">
        <v>3861.7</v>
      </c>
      <c r="L8" s="14"/>
    </row>
    <row r="9" spans="1:12" ht="20.25">
      <c r="A9" s="5" t="s">
        <v>15</v>
      </c>
      <c r="B9" s="35">
        <v>442302.67</v>
      </c>
      <c r="C9" s="22">
        <v>42213.110000000008</v>
      </c>
      <c r="D9" s="16">
        <f>C9/B9*100</f>
        <v>9.543941934603291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30093.360000000001</v>
      </c>
      <c r="H9" s="15">
        <v>16.15983002659797</v>
      </c>
      <c r="I9" s="33">
        <f t="shared" ref="I9:J9" si="1">SUM(I10:I29)</f>
        <v>30093.360000000001</v>
      </c>
      <c r="J9" s="33">
        <f t="shared" si="1"/>
        <v>23662.76</v>
      </c>
      <c r="K9" s="17"/>
      <c r="L9" s="14">
        <f>C9-G9</f>
        <v>12119.750000000007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70.099999999999994</v>
      </c>
      <c r="H10" s="31">
        <v>16.666666666666664</v>
      </c>
      <c r="I10" s="30">
        <v>70.099999999999994</v>
      </c>
      <c r="J10" s="30">
        <v>52.599999999999994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996.3</v>
      </c>
      <c r="H11" s="31">
        <v>16.665108451757668</v>
      </c>
      <c r="I11" s="30">
        <v>996.3</v>
      </c>
      <c r="J11" s="30">
        <v>747.19999999999993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11473</v>
      </c>
      <c r="H12" s="31">
        <v>16.666821652082536</v>
      </c>
      <c r="I12" s="30">
        <v>11473</v>
      </c>
      <c r="J12" s="30">
        <v>8604.7000000000007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98.8</v>
      </c>
      <c r="H13" s="31">
        <v>16.761904761904763</v>
      </c>
      <c r="I13" s="30">
        <v>98.8</v>
      </c>
      <c r="J13" s="30">
        <v>98.8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13154.4</v>
      </c>
      <c r="H14" s="31">
        <v>16.666609397227703</v>
      </c>
      <c r="I14" s="30">
        <v>13154.4</v>
      </c>
      <c r="J14" s="30">
        <v>9865.7999999999993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3880.3</v>
      </c>
      <c r="H15" s="31">
        <v>16.666666666666668</v>
      </c>
      <c r="I15" s="30">
        <v>3880.3</v>
      </c>
      <c r="J15" s="30">
        <v>3880.3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/>
      <c r="J16" s="30">
        <v>0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33.5</v>
      </c>
      <c r="H17" s="31">
        <v>16.633466135458168</v>
      </c>
      <c r="I17" s="30">
        <v>33.5</v>
      </c>
      <c r="J17" s="30">
        <v>33.5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16.3</v>
      </c>
      <c r="H18" s="31">
        <v>16.598360655737704</v>
      </c>
      <c r="I18" s="30">
        <v>16.3</v>
      </c>
      <c r="J18" s="30">
        <v>16.3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/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28.4</v>
      </c>
      <c r="H20" s="31">
        <v>16.666666666666664</v>
      </c>
      <c r="I20" s="30">
        <v>28.4</v>
      </c>
      <c r="J20" s="30">
        <v>21.299999999999997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/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/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307.7</v>
      </c>
      <c r="H23" s="31">
        <v>16.666666666666668</v>
      </c>
      <c r="I23" s="30">
        <v>307.7</v>
      </c>
      <c r="J23" s="30">
        <v>307.7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31.7</v>
      </c>
      <c r="H24" s="31">
        <v>16.680707666385846</v>
      </c>
      <c r="I24" s="30">
        <v>31.7</v>
      </c>
      <c r="J24" s="30">
        <v>31.7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2.5</v>
      </c>
      <c r="H25" s="31">
        <v>17.105263157894736</v>
      </c>
      <c r="I25" s="30">
        <v>2.5</v>
      </c>
      <c r="J25" s="30">
        <v>2.5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4">
        <v>0.36</v>
      </c>
      <c r="J26" s="34">
        <v>0.36</v>
      </c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48921.110000000008</v>
      </c>
      <c r="D30" s="23">
        <f>C30/B30*100</f>
        <v>7.2919537069226115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40663.06</v>
      </c>
      <c r="H30" s="19">
        <v>105.58205212128213</v>
      </c>
      <c r="I30" s="6">
        <f>I8+I9</f>
        <v>40663.06</v>
      </c>
      <c r="J30" s="6">
        <f>J8+J9</f>
        <v>32398.159999999996</v>
      </c>
      <c r="K30" s="6">
        <f t="shared" ref="K30:L30" si="3">K8+K9</f>
        <v>3861.7</v>
      </c>
      <c r="L30" s="6">
        <f t="shared" si="3"/>
        <v>12119.750000000007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9" t="s">
        <v>36</v>
      </c>
      <c r="B33" s="109"/>
      <c r="C33" s="10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A33:C3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19685039370078741" right="0.19685039370078741" top="0" bottom="0" header="0" footer="0"/>
  <pageSetup paperSize="9" scale="58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2"/>
  <sheetViews>
    <sheetView topLeftCell="C1" workbookViewId="0">
      <selection activeCell="C1" sqref="A1:XFD1048576"/>
    </sheetView>
  </sheetViews>
  <sheetFormatPr defaultColWidth="9.140625" defaultRowHeight="15"/>
  <cols>
    <col min="1" max="1" width="107.285156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3" style="1" bestFit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76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72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0" t="s">
        <v>12</v>
      </c>
      <c r="M7" s="60" t="s">
        <v>13</v>
      </c>
    </row>
    <row r="8" spans="1:14" ht="20.25">
      <c r="A8" s="18" t="s">
        <v>14</v>
      </c>
      <c r="B8" s="20">
        <v>228589</v>
      </c>
      <c r="C8" s="12">
        <v>90270</v>
      </c>
      <c r="D8" s="16">
        <f>C8/B8*100</f>
        <v>39.490089199392798</v>
      </c>
      <c r="E8" s="12">
        <v>258743</v>
      </c>
      <c r="F8" s="12">
        <v>114458</v>
      </c>
      <c r="G8" s="13">
        <v>105805.8</v>
      </c>
      <c r="H8" s="13">
        <f>G8/E8*100</f>
        <v>40.892236698190871</v>
      </c>
      <c r="I8" s="15">
        <f>G8/F8*100</f>
        <v>92.440720613674884</v>
      </c>
      <c r="J8" s="12">
        <v>19514</v>
      </c>
      <c r="K8" s="13">
        <v>5922.4</v>
      </c>
      <c r="L8" s="17">
        <f>G8-C8</f>
        <v>15535.800000000003</v>
      </c>
      <c r="M8" s="14"/>
    </row>
    <row r="9" spans="1:14" ht="20.25">
      <c r="A9" s="5" t="s">
        <v>15</v>
      </c>
      <c r="B9" s="35">
        <v>442302.67</v>
      </c>
      <c r="C9" s="33">
        <v>258417.61</v>
      </c>
      <c r="D9" s="16">
        <f>C9/B9*100</f>
        <v>58.425514365536159</v>
      </c>
      <c r="E9" s="33">
        <f>SUM(E10:E38)</f>
        <v>475399.25999999989</v>
      </c>
      <c r="F9" s="33">
        <f>SUM(F10:F38)</f>
        <v>300559.41000000003</v>
      </c>
      <c r="G9" s="33">
        <f>SUM(G10:G38)</f>
        <v>271183.71000000002</v>
      </c>
      <c r="H9" s="13">
        <f t="shared" ref="H9:H39" si="0">G9/E9*100</f>
        <v>57.043359722520414</v>
      </c>
      <c r="I9" s="15">
        <f t="shared" ref="I9:I38" si="1">G9/F9*100</f>
        <v>90.226324971825036</v>
      </c>
      <c r="J9" s="33">
        <f>SUM(J10:J38)</f>
        <v>103804.99999999999</v>
      </c>
      <c r="K9" s="33">
        <f>SUM(K10:K38)</f>
        <v>1316.8999999999999</v>
      </c>
      <c r="L9" s="17">
        <f>G9-C9</f>
        <v>12766.100000000035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525.6</v>
      </c>
      <c r="G10" s="34">
        <v>481.9</v>
      </c>
      <c r="H10" s="54">
        <f t="shared" si="0"/>
        <v>45.842846270928462</v>
      </c>
      <c r="I10" s="31">
        <f t="shared" si="1"/>
        <v>91.685692541856923</v>
      </c>
      <c r="J10" s="30">
        <v>131.5</v>
      </c>
      <c r="K10" s="30"/>
      <c r="L10" s="32"/>
      <c r="M10" s="37"/>
      <c r="N10" s="42"/>
    </row>
    <row r="11" spans="1:14" ht="40.5">
      <c r="A11" s="26" t="s">
        <v>17</v>
      </c>
      <c r="B11" s="28"/>
      <c r="C11" s="22"/>
      <c r="D11" s="6"/>
      <c r="E11" s="25">
        <v>14199.1</v>
      </c>
      <c r="F11" s="34">
        <v>7099.6</v>
      </c>
      <c r="G11" s="34">
        <v>6849.7</v>
      </c>
      <c r="H11" s="54">
        <f t="shared" si="0"/>
        <v>48.240381432626009</v>
      </c>
      <c r="I11" s="31">
        <f t="shared" si="1"/>
        <v>96.480083384979437</v>
      </c>
      <c r="J11" s="30">
        <v>1868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77778.600000000006</v>
      </c>
      <c r="G12" s="34">
        <v>91784.2</v>
      </c>
      <c r="H12" s="54">
        <f t="shared" si="0"/>
        <v>53.103164579299047</v>
      </c>
      <c r="I12" s="31">
        <f t="shared" si="1"/>
        <v>118.0070096401838</v>
      </c>
      <c r="J12" s="30">
        <v>34419.199999999997</v>
      </c>
      <c r="K12" s="30"/>
      <c r="L12" s="32"/>
      <c r="M12" s="37"/>
    </row>
    <row r="13" spans="1:14" ht="40.5">
      <c r="A13" s="26" t="s">
        <v>19</v>
      </c>
      <c r="B13" s="28"/>
      <c r="C13" s="22"/>
      <c r="D13" s="6"/>
      <c r="E13" s="25">
        <v>1481.4</v>
      </c>
      <c r="F13" s="34">
        <v>740.7</v>
      </c>
      <c r="G13" s="34">
        <v>604.5</v>
      </c>
      <c r="H13" s="54">
        <f t="shared" si="0"/>
        <v>40.805994329688126</v>
      </c>
      <c r="I13" s="31">
        <f t="shared" si="1"/>
        <v>81.611988659376252</v>
      </c>
      <c r="J13" s="30">
        <v>185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147986.9</v>
      </c>
      <c r="G14" s="34">
        <v>115100.8</v>
      </c>
      <c r="H14" s="54">
        <f t="shared" si="0"/>
        <v>58.333291099851103</v>
      </c>
      <c r="I14" s="31">
        <f t="shared" si="1"/>
        <v>77.777695187884873</v>
      </c>
      <c r="J14" s="30">
        <v>49328.9</v>
      </c>
      <c r="K14" s="30"/>
      <c r="L14" s="32"/>
      <c r="M14" s="37"/>
    </row>
    <row r="15" spans="1:14" ht="40.5">
      <c r="A15" s="26" t="s">
        <v>21</v>
      </c>
      <c r="B15" s="28"/>
      <c r="C15" s="22"/>
      <c r="D15" s="6"/>
      <c r="E15" s="25">
        <v>58204.1</v>
      </c>
      <c r="F15" s="34">
        <v>43653</v>
      </c>
      <c r="G15" s="34">
        <v>33952.300000000003</v>
      </c>
      <c r="H15" s="54">
        <f t="shared" si="0"/>
        <v>58.333175841564433</v>
      </c>
      <c r="I15" s="31">
        <f t="shared" si="1"/>
        <v>77.777701418001058</v>
      </c>
      <c r="J15" s="30">
        <v>14550.9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40.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205.2</v>
      </c>
      <c r="H17" s="54">
        <f t="shared" si="0"/>
        <v>40.819574298786556</v>
      </c>
      <c r="I17" s="31">
        <f t="shared" si="1"/>
        <v>90.716180371352777</v>
      </c>
      <c r="J17" s="30">
        <v>62.9</v>
      </c>
      <c r="K17" s="30"/>
      <c r="L17" s="32"/>
      <c r="M17" s="37"/>
    </row>
    <row r="18" spans="1:13" ht="40.5">
      <c r="A18" s="26" t="s">
        <v>24</v>
      </c>
      <c r="B18" s="28"/>
      <c r="C18" s="22"/>
      <c r="D18" s="6"/>
      <c r="E18" s="25">
        <v>243.9</v>
      </c>
      <c r="F18" s="34">
        <v>109.8</v>
      </c>
      <c r="G18" s="34">
        <v>99.7</v>
      </c>
      <c r="H18" s="54">
        <f t="shared" si="0"/>
        <v>40.877408774087741</v>
      </c>
      <c r="I18" s="31">
        <f t="shared" si="1"/>
        <v>90.801457194899825</v>
      </c>
      <c r="J18" s="30">
        <v>30.5</v>
      </c>
      <c r="K18" s="30"/>
      <c r="L18" s="32"/>
      <c r="M18" s="37"/>
    </row>
    <row r="19" spans="1:13" ht="40.5">
      <c r="A19" s="26" t="s">
        <v>25</v>
      </c>
      <c r="B19" s="28"/>
      <c r="C19" s="22"/>
      <c r="D19" s="6"/>
      <c r="E19" s="25">
        <v>254.5</v>
      </c>
      <c r="F19" s="34">
        <v>127.2</v>
      </c>
      <c r="G19" s="34">
        <v>93.3</v>
      </c>
      <c r="H19" s="54">
        <f t="shared" si="0"/>
        <v>36.66011787819253</v>
      </c>
      <c r="I19" s="31">
        <v>71.099999999999994</v>
      </c>
      <c r="J19" s="30">
        <v>31.8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195.1</v>
      </c>
      <c r="H20" s="54">
        <f t="shared" si="0"/>
        <v>45.819633630812582</v>
      </c>
      <c r="I20" s="31">
        <f t="shared" si="1"/>
        <v>91.639267261625164</v>
      </c>
      <c r="J20" s="30">
        <v>52.7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127.2</v>
      </c>
      <c r="G21" s="34">
        <v>106</v>
      </c>
      <c r="H21" s="54">
        <f t="shared" si="0"/>
        <v>41.650294695481335</v>
      </c>
      <c r="I21" s="31">
        <f t="shared" si="1"/>
        <v>83.333333333333329</v>
      </c>
      <c r="J21" s="30">
        <v>31.8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2180.9</v>
      </c>
      <c r="G23" s="34">
        <v>2227.6999999999998</v>
      </c>
      <c r="H23" s="54">
        <f t="shared" si="0"/>
        <v>51.074122475181696</v>
      </c>
      <c r="I23" s="31">
        <f t="shared" si="1"/>
        <v>102.14590306754093</v>
      </c>
      <c r="J23" s="30">
        <v>763.2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217.7</v>
      </c>
      <c r="H24" s="54">
        <f t="shared" si="0"/>
        <v>45.841229732575279</v>
      </c>
      <c r="I24" s="31">
        <f t="shared" si="1"/>
        <v>91.663157894736841</v>
      </c>
      <c r="J24" s="30">
        <v>59.4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19</v>
      </c>
      <c r="G25" s="34">
        <v>15.5</v>
      </c>
      <c r="H25" s="54">
        <f t="shared" si="0"/>
        <v>40.789473684210527</v>
      </c>
      <c r="I25" s="31">
        <f t="shared" si="1"/>
        <v>81.578947368421055</v>
      </c>
      <c r="J25" s="30">
        <v>4.7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0"/>
        <v>73.15055241586478</v>
      </c>
      <c r="I27" s="31">
        <f t="shared" si="1"/>
        <v>91.437026665818109</v>
      </c>
      <c r="J27" s="30">
        <v>909.40000000000009</v>
      </c>
      <c r="K27" s="30"/>
      <c r="L27" s="32"/>
      <c r="M27" s="6"/>
    </row>
    <row r="28" spans="1:13" ht="40.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0"/>
        <v>71.974522292993626</v>
      </c>
      <c r="I28" s="31">
        <f t="shared" si="1"/>
        <v>89.980092899800937</v>
      </c>
      <c r="J28" s="30">
        <v>41.399999999999991</v>
      </c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54">
        <f t="shared" si="0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280</v>
      </c>
      <c r="F30" s="34">
        <v>280</v>
      </c>
      <c r="G30" s="34">
        <v>280</v>
      </c>
      <c r="H30" s="54">
        <f t="shared" si="0"/>
        <v>100</v>
      </c>
      <c r="I30" s="31">
        <f t="shared" si="1"/>
        <v>100</v>
      </c>
      <c r="J30" s="30">
        <v>11</v>
      </c>
      <c r="K30" s="30">
        <v>5.5</v>
      </c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40.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0"/>
        <v>70.024960952895327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0"/>
        <v>45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0"/>
        <v>100</v>
      </c>
      <c r="I36" s="31">
        <f t="shared" si="1"/>
        <v>100</v>
      </c>
      <c r="J36" s="30">
        <v>11.3</v>
      </c>
      <c r="K36" s="30"/>
      <c r="L36" s="32"/>
      <c r="M36" s="6"/>
    </row>
    <row r="37" spans="1:13" ht="40.5">
      <c r="A37" s="43" t="s">
        <v>77</v>
      </c>
      <c r="B37" s="28"/>
      <c r="C37" s="22"/>
      <c r="D37" s="23"/>
      <c r="E37" s="25">
        <v>198.8</v>
      </c>
      <c r="F37" s="34">
        <v>198.8</v>
      </c>
      <c r="G37" s="34">
        <v>198.8</v>
      </c>
      <c r="H37" s="54">
        <f t="shared" si="0"/>
        <v>100</v>
      </c>
      <c r="I37" s="31">
        <f t="shared" si="1"/>
        <v>100</v>
      </c>
      <c r="J37" s="30">
        <v>198.8</v>
      </c>
      <c r="K37" s="30">
        <v>198.8</v>
      </c>
      <c r="L37" s="32"/>
      <c r="M37" s="6"/>
    </row>
    <row r="38" spans="1:13" ht="20.25">
      <c r="A38" s="43" t="s">
        <v>78</v>
      </c>
      <c r="B38" s="28"/>
      <c r="C38" s="22"/>
      <c r="D38" s="23"/>
      <c r="E38" s="25">
        <v>1112.5999999999999</v>
      </c>
      <c r="F38" s="34">
        <v>1112.5999999999999</v>
      </c>
      <c r="G38" s="34">
        <v>1112.5999999999999</v>
      </c>
      <c r="H38" s="54">
        <f t="shared" si="0"/>
        <v>100</v>
      </c>
      <c r="I38" s="31">
        <f t="shared" si="1"/>
        <v>100</v>
      </c>
      <c r="J38" s="30">
        <v>1112.5999999999999</v>
      </c>
      <c r="K38" s="30">
        <v>1112.5999999999999</v>
      </c>
      <c r="L38" s="32"/>
      <c r="M38" s="6"/>
    </row>
    <row r="39" spans="1:13" ht="20.25">
      <c r="A39" s="7" t="s">
        <v>35</v>
      </c>
      <c r="B39" s="6">
        <f>B8+B9</f>
        <v>670891.66999999993</v>
      </c>
      <c r="C39" s="6">
        <f>C8+C9</f>
        <v>348687.61</v>
      </c>
      <c r="D39" s="23">
        <f>C39/B39*100</f>
        <v>51.973757551647651</v>
      </c>
      <c r="E39" s="6">
        <f t="shared" ref="E39:G39" si="2">E8+E9</f>
        <v>734142.25999999989</v>
      </c>
      <c r="F39" s="6">
        <f t="shared" si="2"/>
        <v>415017.41000000003</v>
      </c>
      <c r="G39" s="6">
        <f t="shared" si="2"/>
        <v>376989.51</v>
      </c>
      <c r="H39" s="57">
        <f t="shared" si="0"/>
        <v>51.351016082359848</v>
      </c>
      <c r="I39" s="19">
        <v>105.58205212128213</v>
      </c>
      <c r="J39" s="6">
        <f>J8+J9</f>
        <v>123318.99999999999</v>
      </c>
      <c r="K39" s="6">
        <f>K8+K9</f>
        <v>7239.2999999999993</v>
      </c>
      <c r="L39" s="6">
        <f t="shared" ref="L39:M39" si="3">L8+L9</f>
        <v>28301.900000000038</v>
      </c>
      <c r="M39" s="6">
        <f t="shared" si="3"/>
        <v>0</v>
      </c>
    </row>
    <row r="40" spans="1:13" ht="20.25">
      <c r="A40" s="8"/>
      <c r="B40" s="9"/>
      <c r="C40" s="9"/>
      <c r="D40" s="10"/>
      <c r="E40" s="29"/>
      <c r="F40" s="9"/>
      <c r="G40" s="9"/>
      <c r="H40" s="9"/>
      <c r="I40" s="10"/>
      <c r="J40" s="9"/>
      <c r="K40" s="9"/>
      <c r="L40" s="11"/>
      <c r="M40" s="11"/>
    </row>
    <row r="41" spans="1:13" ht="20.25">
      <c r="A41" s="8"/>
      <c r="B41" s="9"/>
      <c r="C41" s="9"/>
      <c r="D41" s="10"/>
      <c r="E41" s="9"/>
      <c r="F41" s="9"/>
      <c r="G41" s="9"/>
      <c r="H41" s="9"/>
      <c r="I41" s="10"/>
      <c r="J41" s="9"/>
      <c r="K41" s="9"/>
      <c r="L41" s="11"/>
      <c r="M41" s="9"/>
    </row>
    <row r="42" spans="1:13" ht="20.25">
      <c r="A42" s="109" t="s">
        <v>36</v>
      </c>
      <c r="B42" s="109"/>
      <c r="C42" s="109"/>
      <c r="D42" s="3" t="s">
        <v>2</v>
      </c>
      <c r="E42" s="3" t="s">
        <v>37</v>
      </c>
      <c r="F42" s="3"/>
      <c r="G42" s="2"/>
      <c r="H42" s="2"/>
      <c r="I42" s="2"/>
      <c r="J42" s="3" t="s">
        <v>38</v>
      </c>
      <c r="K42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2:C42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8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opLeftCell="C1" workbookViewId="0">
      <selection activeCell="L19" sqref="L19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0.25">
      <c r="A3" s="113" t="s">
        <v>82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3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79</v>
      </c>
      <c r="K6" s="108" t="s">
        <v>11</v>
      </c>
      <c r="L6" s="108"/>
      <c r="M6" s="108"/>
    </row>
    <row r="7" spans="1:13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1" t="s">
        <v>12</v>
      </c>
      <c r="M7" s="61" t="s">
        <v>13</v>
      </c>
    </row>
    <row r="8" spans="1:13" ht="20.25">
      <c r="A8" s="18" t="s">
        <v>14</v>
      </c>
      <c r="B8" s="20">
        <v>228589</v>
      </c>
      <c r="C8" s="12">
        <v>92955.7</v>
      </c>
      <c r="D8" s="16">
        <f>C8/B8*100</f>
        <v>40.664992628691671</v>
      </c>
      <c r="E8" s="12">
        <v>258743</v>
      </c>
      <c r="F8" s="12">
        <v>114458</v>
      </c>
      <c r="G8" s="13">
        <v>114650.9</v>
      </c>
      <c r="H8" s="13">
        <f>G8/E8*100</f>
        <v>44.310725314308016</v>
      </c>
      <c r="I8" s="15">
        <f>G8/F8*100</f>
        <v>100.16853343584546</v>
      </c>
      <c r="J8" s="12">
        <v>3900.1</v>
      </c>
      <c r="K8" s="13">
        <v>3900.1</v>
      </c>
      <c r="L8" s="17">
        <f>G8-C8</f>
        <v>21695.199999999997</v>
      </c>
      <c r="M8" s="14"/>
    </row>
    <row r="9" spans="1:13" ht="20.25">
      <c r="A9" s="5" t="s">
        <v>15</v>
      </c>
      <c r="B9" s="35">
        <v>442302.67</v>
      </c>
      <c r="C9" s="33">
        <v>305828.21000000014</v>
      </c>
      <c r="D9" s="16">
        <f>C9/B9*100</f>
        <v>69.144554338774427</v>
      </c>
      <c r="E9" s="33">
        <f>SUM(E10:E40)</f>
        <v>476495.9599999999</v>
      </c>
      <c r="F9" s="33">
        <f t="shared" ref="F9:G9" si="0">SUM(F10:F40)</f>
        <v>335878.71</v>
      </c>
      <c r="G9" s="33">
        <f t="shared" si="0"/>
        <v>335878.61</v>
      </c>
      <c r="H9" s="13">
        <f t="shared" ref="H9:H41" si="1">G9/E9*100</f>
        <v>70.489288093859187</v>
      </c>
      <c r="I9" s="15">
        <f t="shared" ref="I9:I40" si="2">G9/F9*100</f>
        <v>99.999970227347831</v>
      </c>
      <c r="J9" s="33">
        <f>SUM(J10:J38)</f>
        <v>63872.999999999993</v>
      </c>
      <c r="K9" s="33">
        <f>SUM(K10:K38)</f>
        <v>63872.999999999993</v>
      </c>
      <c r="L9" s="17">
        <f>G9-C9</f>
        <v>30050.399999999849</v>
      </c>
      <c r="M9" s="14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>
        <v>43.9</v>
      </c>
      <c r="L10" s="32"/>
      <c r="M10" s="37"/>
    </row>
    <row r="11" spans="1:13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>
        <v>622.6</v>
      </c>
      <c r="L11" s="32"/>
      <c r="M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>
        <v>20077.8</v>
      </c>
      <c r="L12" s="32"/>
      <c r="M12" s="37"/>
    </row>
    <row r="13" spans="1:13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>
        <v>61.5</v>
      </c>
      <c r="L13" s="32"/>
      <c r="M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>
        <v>32885.9</v>
      </c>
      <c r="L14" s="32"/>
      <c r="M14" s="37"/>
    </row>
    <row r="15" spans="1:13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>
        <v>9700.6</v>
      </c>
      <c r="L15" s="32"/>
      <c r="M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>
        <v>21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>
        <v>10.199999999999999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>
        <v>17.7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>
        <v>10.6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>
        <v>399.8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>
        <v>19.8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>
        <v>1.6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26" t="s">
        <v>42</v>
      </c>
      <c r="B29" s="28"/>
      <c r="C29" s="22"/>
      <c r="D29" s="23"/>
      <c r="E29" s="25">
        <v>12.6</v>
      </c>
      <c r="F29" s="34"/>
      <c r="G29" s="34">
        <v>0</v>
      </c>
      <c r="H29" s="54">
        <f t="shared" si="1"/>
        <v>0</v>
      </c>
      <c r="I29" s="31"/>
      <c r="J29" s="30"/>
      <c r="K29" s="30"/>
      <c r="L29" s="32"/>
      <c r="M29" s="6"/>
    </row>
    <row r="30" spans="1:13" ht="20.25">
      <c r="A30" s="43" t="s">
        <v>49</v>
      </c>
      <c r="B30" s="28"/>
      <c r="C30" s="22"/>
      <c r="D30" s="23"/>
      <c r="E30" s="25">
        <v>280</v>
      </c>
      <c r="F30" s="34">
        <v>280</v>
      </c>
      <c r="G30" s="34">
        <v>280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23"/>
      <c r="E32" s="25">
        <v>3000</v>
      </c>
      <c r="F32" s="34">
        <v>3000</v>
      </c>
      <c r="G32" s="34">
        <v>3000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65</v>
      </c>
      <c r="B33" s="28"/>
      <c r="C33" s="22"/>
      <c r="D33" s="23"/>
      <c r="E33" s="25">
        <v>967.1</v>
      </c>
      <c r="F33" s="34">
        <v>967.1</v>
      </c>
      <c r="G33" s="34">
        <v>967.1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66</v>
      </c>
      <c r="B34" s="28"/>
      <c r="C34" s="22"/>
      <c r="D34" s="23"/>
      <c r="E34" s="25">
        <v>6850.7</v>
      </c>
      <c r="F34" s="34">
        <v>4797.2</v>
      </c>
      <c r="G34" s="34">
        <v>4797.2</v>
      </c>
      <c r="H34" s="54">
        <f t="shared" si="1"/>
        <v>70.024960952895327</v>
      </c>
      <c r="I34" s="31">
        <f t="shared" si="2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23"/>
      <c r="E35" s="25">
        <v>350</v>
      </c>
      <c r="F35" s="34">
        <v>157.5</v>
      </c>
      <c r="G35" s="34">
        <v>157.5</v>
      </c>
      <c r="H35" s="54">
        <f t="shared" si="1"/>
        <v>45</v>
      </c>
      <c r="I35" s="31">
        <f t="shared" si="2"/>
        <v>100</v>
      </c>
      <c r="J35" s="30"/>
      <c r="K35" s="30"/>
      <c r="L35" s="32"/>
      <c r="M35" s="6"/>
    </row>
    <row r="36" spans="1:13" ht="20.25">
      <c r="A36" s="43" t="s">
        <v>75</v>
      </c>
      <c r="B36" s="28"/>
      <c r="C36" s="22"/>
      <c r="D36" s="23"/>
      <c r="E36" s="25">
        <v>11.3</v>
      </c>
      <c r="F36" s="34">
        <v>11.3</v>
      </c>
      <c r="G36" s="34">
        <v>11.3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40.5">
      <c r="A37" s="43" t="s">
        <v>77</v>
      </c>
      <c r="B37" s="28"/>
      <c r="C37" s="22"/>
      <c r="D37" s="23"/>
      <c r="E37" s="25">
        <v>198.8</v>
      </c>
      <c r="F37" s="34">
        <v>198.8</v>
      </c>
      <c r="G37" s="34">
        <v>198.8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78</v>
      </c>
      <c r="B38" s="28"/>
      <c r="C38" s="22"/>
      <c r="D38" s="23"/>
      <c r="E38" s="25">
        <v>1112.5999999999999</v>
      </c>
      <c r="F38" s="34">
        <v>1112.5999999999999</v>
      </c>
      <c r="G38" s="34">
        <v>1112.5999999999999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80</v>
      </c>
      <c r="B39" s="28"/>
      <c r="C39" s="22"/>
      <c r="D39" s="23"/>
      <c r="E39" s="25">
        <v>500</v>
      </c>
      <c r="F39" s="34">
        <v>500</v>
      </c>
      <c r="G39" s="34">
        <v>500</v>
      </c>
      <c r="H39" s="54">
        <f t="shared" si="1"/>
        <v>100</v>
      </c>
      <c r="I39" s="31">
        <f t="shared" si="2"/>
        <v>100</v>
      </c>
      <c r="J39" s="30">
        <v>500</v>
      </c>
      <c r="K39" s="30">
        <v>500</v>
      </c>
      <c r="L39" s="32"/>
      <c r="M39" s="6"/>
    </row>
    <row r="40" spans="1:13" ht="20.25">
      <c r="A40" s="43" t="s">
        <v>81</v>
      </c>
      <c r="B40" s="28"/>
      <c r="C40" s="22"/>
      <c r="D40" s="23"/>
      <c r="E40" s="25">
        <v>596.70000000000005</v>
      </c>
      <c r="F40" s="34">
        <v>321.89999999999998</v>
      </c>
      <c r="G40" s="34">
        <v>321.89999999999998</v>
      </c>
      <c r="H40" s="54">
        <f t="shared" si="1"/>
        <v>53.946706887883359</v>
      </c>
      <c r="I40" s="31">
        <f t="shared" si="2"/>
        <v>100</v>
      </c>
      <c r="J40" s="30">
        <v>321.89999999999998</v>
      </c>
      <c r="K40" s="30">
        <v>321.89999999999998</v>
      </c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398783.91000000015</v>
      </c>
      <c r="D41" s="23">
        <f>C41/B41*100</f>
        <v>59.440879628152224</v>
      </c>
      <c r="E41" s="6">
        <f t="shared" ref="E41:G41" si="3">E8+E9</f>
        <v>735238.96</v>
      </c>
      <c r="F41" s="6">
        <f t="shared" si="3"/>
        <v>450336.71</v>
      </c>
      <c r="G41" s="6">
        <f t="shared" si="3"/>
        <v>450529.51</v>
      </c>
      <c r="H41" s="57">
        <f t="shared" si="1"/>
        <v>61.2766099881323</v>
      </c>
      <c r="I41" s="19">
        <v>105.58205212128213</v>
      </c>
      <c r="J41" s="6">
        <f>J8+J9</f>
        <v>67773.099999999991</v>
      </c>
      <c r="K41" s="6">
        <f>K8+K9</f>
        <v>67773.099999999991</v>
      </c>
      <c r="L41" s="6">
        <f t="shared" ref="L41:M41" si="4">L8+L9</f>
        <v>51745.599999999846</v>
      </c>
      <c r="M41" s="6">
        <f t="shared" si="4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109" t="s">
        <v>36</v>
      </c>
      <c r="B44" s="109"/>
      <c r="C44" s="109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4:C44"/>
    <mergeCell ref="E6:E7"/>
    <mergeCell ref="F6:F7"/>
    <mergeCell ref="G6:G7"/>
    <mergeCell ref="H6:I6"/>
  </mergeCells>
  <pageMargins left="0.19685039370078741" right="0" top="0.19685039370078741" bottom="0.19685039370078741" header="0" footer="0"/>
  <pageSetup paperSize="9" scale="47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workbookViewId="0">
      <selection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83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79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2" t="s">
        <v>12</v>
      </c>
      <c r="M7" s="62" t="s">
        <v>13</v>
      </c>
    </row>
    <row r="8" spans="1:14" ht="20.25">
      <c r="A8" s="18" t="s">
        <v>14</v>
      </c>
      <c r="B8" s="20">
        <v>228589</v>
      </c>
      <c r="C8" s="12">
        <v>101436.9</v>
      </c>
      <c r="D8" s="16">
        <f>C8/B8*100</f>
        <v>44.375232404008941</v>
      </c>
      <c r="E8" s="12">
        <v>258743</v>
      </c>
      <c r="F8" s="12">
        <v>114458</v>
      </c>
      <c r="G8" s="13">
        <v>118477.7</v>
      </c>
      <c r="H8" s="13">
        <f>G8/E8*100</f>
        <v>45.789721847547568</v>
      </c>
      <c r="I8" s="15">
        <f>G8/F8*100</f>
        <v>103.51194324555732</v>
      </c>
      <c r="J8" s="12">
        <v>7726.9</v>
      </c>
      <c r="K8" s="13">
        <v>3826.8</v>
      </c>
      <c r="L8" s="17">
        <f>G8-C8</f>
        <v>17040.800000000003</v>
      </c>
      <c r="M8" s="14"/>
    </row>
    <row r="9" spans="1:14" ht="20.25">
      <c r="A9" s="5" t="s">
        <v>15</v>
      </c>
      <c r="B9" s="35">
        <v>442302.67</v>
      </c>
      <c r="C9" s="33">
        <v>305828.21000000002</v>
      </c>
      <c r="D9" s="16">
        <f>C9/B9*100</f>
        <v>69.144554338774398</v>
      </c>
      <c r="E9" s="33">
        <f>SUM(E10:E39)</f>
        <v>476483.35999999993</v>
      </c>
      <c r="F9" s="33">
        <f t="shared" ref="F9:G9" si="0">SUM(F10:F39)</f>
        <v>335878.71</v>
      </c>
      <c r="G9" s="33">
        <f t="shared" si="0"/>
        <v>335878.61</v>
      </c>
      <c r="H9" s="13">
        <f t="shared" ref="H9:H40" si="1">G9/E9*100</f>
        <v>70.491152093957709</v>
      </c>
      <c r="I9" s="15">
        <f t="shared" ref="I9:I39" si="2">G9/F9*100</f>
        <v>99.999970227347831</v>
      </c>
      <c r="J9" s="33">
        <f>SUM(J10:J37)</f>
        <v>63872.999999999993</v>
      </c>
      <c r="K9" s="33">
        <f>SUM(K10:K37)</f>
        <v>0</v>
      </c>
      <c r="L9" s="17">
        <f>G9-C9</f>
        <v>30050.399999999965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280</v>
      </c>
      <c r="F29" s="34">
        <v>280</v>
      </c>
      <c r="G29" s="34">
        <v>280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4797.2</v>
      </c>
      <c r="G33" s="34">
        <v>4797.2</v>
      </c>
      <c r="H33" s="54">
        <f t="shared" si="1"/>
        <v>70.024960952895327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7" t="s">
        <v>35</v>
      </c>
      <c r="B40" s="6">
        <f>B8+B9</f>
        <v>670891.66999999993</v>
      </c>
      <c r="C40" s="6">
        <f>C8+C9</f>
        <v>407265.11</v>
      </c>
      <c r="D40" s="23">
        <f>C40/B40*100</f>
        <v>60.705047955059577</v>
      </c>
      <c r="E40" s="6">
        <f t="shared" ref="E40:G40" si="3">E8+E9</f>
        <v>735226.35999999987</v>
      </c>
      <c r="F40" s="6">
        <f t="shared" si="3"/>
        <v>450336.71</v>
      </c>
      <c r="G40" s="6">
        <f t="shared" si="3"/>
        <v>454356.31</v>
      </c>
      <c r="H40" s="57">
        <f t="shared" si="1"/>
        <v>61.798152884507587</v>
      </c>
      <c r="I40" s="19">
        <v>105.58205212128213</v>
      </c>
      <c r="J40" s="6">
        <f>J8+J9</f>
        <v>71599.899999999994</v>
      </c>
      <c r="K40" s="6">
        <f>K8+K9</f>
        <v>3826.8</v>
      </c>
      <c r="L40" s="6">
        <f t="shared" ref="L40:M40" si="4">L8+L9</f>
        <v>47091.199999999968</v>
      </c>
      <c r="M40" s="6">
        <f t="shared" si="4"/>
        <v>0</v>
      </c>
    </row>
    <row r="41" spans="1:13" ht="20.25">
      <c r="A41" s="8"/>
      <c r="B41" s="9"/>
      <c r="C41" s="9"/>
      <c r="D41" s="10"/>
      <c r="E41" s="29"/>
      <c r="F41" s="9"/>
      <c r="G41" s="9"/>
      <c r="H41" s="9"/>
      <c r="I41" s="10"/>
      <c r="J41" s="9"/>
      <c r="K41" s="9"/>
      <c r="L41" s="11"/>
      <c r="M41" s="11"/>
    </row>
    <row r="42" spans="1:13" ht="20.25">
      <c r="A42" s="8"/>
      <c r="B42" s="9"/>
      <c r="C42" s="9"/>
      <c r="D42" s="10"/>
      <c r="E42" s="9"/>
      <c r="F42" s="9"/>
      <c r="G42" s="9"/>
      <c r="H42" s="9"/>
      <c r="I42" s="10"/>
      <c r="J42" s="9"/>
      <c r="K42" s="9"/>
      <c r="L42" s="11"/>
      <c r="M42" s="9"/>
    </row>
    <row r="43" spans="1:13" ht="20.25">
      <c r="A43" s="109" t="s">
        <v>36</v>
      </c>
      <c r="B43" s="109"/>
      <c r="C43" s="109"/>
      <c r="D43" s="3" t="s">
        <v>2</v>
      </c>
      <c r="E43" s="3" t="s">
        <v>37</v>
      </c>
      <c r="F43" s="3"/>
      <c r="G43" s="2"/>
      <c r="H43" s="2"/>
      <c r="I43" s="2"/>
      <c r="J43" s="3" t="s">
        <v>38</v>
      </c>
      <c r="K43" s="2"/>
    </row>
  </sheetData>
  <mergeCells count="17">
    <mergeCell ref="A43:C43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84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79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3" t="s">
        <v>12</v>
      </c>
      <c r="M7" s="63" t="s">
        <v>13</v>
      </c>
    </row>
    <row r="8" spans="1:14" ht="20.25">
      <c r="A8" s="18" t="s">
        <v>14</v>
      </c>
      <c r="B8" s="20">
        <v>228589</v>
      </c>
      <c r="C8" s="12">
        <v>108688.4</v>
      </c>
      <c r="D8" s="16">
        <f>C8/B8*100</f>
        <v>47.547519784416572</v>
      </c>
      <c r="E8" s="12">
        <v>258743</v>
      </c>
      <c r="F8" s="12">
        <v>114458</v>
      </c>
      <c r="G8" s="13">
        <v>123120.6</v>
      </c>
      <c r="H8" s="13">
        <f>G8/E8*100</f>
        <v>47.584127879788049</v>
      </c>
      <c r="I8" s="15">
        <f>G8/F8*100</f>
        <v>107.56836568872426</v>
      </c>
      <c r="J8" s="12">
        <v>12369.8</v>
      </c>
      <c r="K8" s="13">
        <v>4642.8999999999996</v>
      </c>
      <c r="L8" s="17">
        <f>G8-C8</f>
        <v>14432.200000000012</v>
      </c>
      <c r="M8" s="14"/>
    </row>
    <row r="9" spans="1:14" ht="20.25">
      <c r="A9" s="5" t="s">
        <v>15</v>
      </c>
      <c r="B9" s="35">
        <v>442302.67</v>
      </c>
      <c r="C9" s="33">
        <v>313648.67</v>
      </c>
      <c r="D9" s="16">
        <f>C9/B9*100</f>
        <v>70.912678415438918</v>
      </c>
      <c r="E9" s="33">
        <f>SUM(E10:E40)</f>
        <v>476583.35999999993</v>
      </c>
      <c r="F9" s="33">
        <f t="shared" ref="F9:G9" si="0">SUM(F10:F40)</f>
        <v>338032.21</v>
      </c>
      <c r="G9" s="33">
        <f t="shared" si="0"/>
        <v>338032.11</v>
      </c>
      <c r="H9" s="13">
        <f t="shared" ref="H9:H41" si="1">G9/E9*100</f>
        <v>70.928223343760905</v>
      </c>
      <c r="I9" s="15">
        <f t="shared" ref="I9:I40" si="2">G9/F9*100</f>
        <v>99.999970417020307</v>
      </c>
      <c r="J9" s="33">
        <f t="shared" ref="J9:K9" si="3">SUM(J10:J40)</f>
        <v>66848.399999999994</v>
      </c>
      <c r="K9" s="33">
        <f t="shared" si="3"/>
        <v>2153.5</v>
      </c>
      <c r="L9" s="17">
        <f>G9-C9</f>
        <v>24383.440000000002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280</v>
      </c>
      <c r="F29" s="34">
        <v>280</v>
      </c>
      <c r="G29" s="34">
        <v>280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>
        <v>2053.5</v>
      </c>
      <c r="K33" s="30">
        <v>2053.5</v>
      </c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>
        <v>100</v>
      </c>
      <c r="K40" s="30">
        <v>100</v>
      </c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422337.06999999995</v>
      </c>
      <c r="D41" s="23">
        <f>C41/B41*100</f>
        <v>62.951604392405116</v>
      </c>
      <c r="E41" s="6">
        <f t="shared" ref="E41:G41" si="4">E8+E9</f>
        <v>735326.35999999987</v>
      </c>
      <c r="F41" s="6">
        <f t="shared" si="4"/>
        <v>452490.21</v>
      </c>
      <c r="G41" s="6">
        <f t="shared" si="4"/>
        <v>461152.70999999996</v>
      </c>
      <c r="H41" s="57">
        <f t="shared" si="1"/>
        <v>62.714018575371085</v>
      </c>
      <c r="I41" s="19">
        <v>105.58205212128213</v>
      </c>
      <c r="J41" s="6">
        <f>J8+J9</f>
        <v>79218.2</v>
      </c>
      <c r="K41" s="6">
        <f>K8+K9</f>
        <v>6796.4</v>
      </c>
      <c r="L41" s="6">
        <f t="shared" ref="L41:M41" si="5">L8+L9</f>
        <v>38815.640000000014</v>
      </c>
      <c r="M41" s="6">
        <f t="shared" si="5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109" t="s">
        <v>36</v>
      </c>
      <c r="B44" s="109"/>
      <c r="C44" s="109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4:C44"/>
    <mergeCell ref="E6:E7"/>
    <mergeCell ref="F6:F7"/>
    <mergeCell ref="G6:G7"/>
    <mergeCell ref="H6:I6"/>
  </mergeCells>
  <pageMargins left="0.19685039370078741" right="0" top="0.19685039370078741" bottom="0.19685039370078741" header="0" footer="0"/>
  <pageSetup paperSize="9" scale="47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6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4.710937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86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79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4" t="s">
        <v>12</v>
      </c>
      <c r="M7" s="64" t="s">
        <v>13</v>
      </c>
    </row>
    <row r="8" spans="1:14" ht="20.25">
      <c r="A8" s="18" t="s">
        <v>14</v>
      </c>
      <c r="B8" s="20">
        <v>228589</v>
      </c>
      <c r="C8" s="12">
        <v>114967.3</v>
      </c>
      <c r="D8" s="16">
        <f>C8/B8*100</f>
        <v>50.294327373583158</v>
      </c>
      <c r="E8" s="12">
        <v>258743</v>
      </c>
      <c r="F8" s="12">
        <v>114458</v>
      </c>
      <c r="G8" s="13">
        <v>126737.9</v>
      </c>
      <c r="H8" s="13">
        <f>G8/E8*100</f>
        <v>48.982156039003947</v>
      </c>
      <c r="I8" s="15">
        <f>G8/F8*100</f>
        <v>110.72873892606894</v>
      </c>
      <c r="J8" s="12">
        <v>15987.1</v>
      </c>
      <c r="K8" s="13">
        <v>3617.3</v>
      </c>
      <c r="L8" s="17">
        <f>G8-C8</f>
        <v>11770.599999999991</v>
      </c>
      <c r="M8" s="14"/>
    </row>
    <row r="9" spans="1:14" ht="20.25">
      <c r="A9" s="5" t="s">
        <v>15</v>
      </c>
      <c r="B9" s="35">
        <v>442302.67</v>
      </c>
      <c r="C9" s="33">
        <v>316319.37</v>
      </c>
      <c r="D9" s="16">
        <f>C9/B9*100</f>
        <v>71.516495706435606</v>
      </c>
      <c r="E9" s="33">
        <f>SUM(E10:E40)</f>
        <v>476588.75999999995</v>
      </c>
      <c r="F9" s="33">
        <f t="shared" ref="F9:G9" si="0">SUM(F10:F40)</f>
        <v>338037.61000000004</v>
      </c>
      <c r="G9" s="33">
        <f t="shared" si="0"/>
        <v>338037.51</v>
      </c>
      <c r="H9" s="13">
        <f t="shared" ref="H9:H41" si="1">G9/E9*100</f>
        <v>70.928552742200651</v>
      </c>
      <c r="I9" s="15">
        <f t="shared" ref="I9:I40" si="2">G9/F9*100</f>
        <v>99.999970417492875</v>
      </c>
      <c r="J9" s="33">
        <f t="shared" ref="J9:K9" si="3">SUM(J10:J40)</f>
        <v>66853.799999999988</v>
      </c>
      <c r="K9" s="33">
        <f t="shared" si="3"/>
        <v>5.4</v>
      </c>
      <c r="L9" s="17">
        <f>G9-C9</f>
        <v>21718.140000000014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1"/>
        <v>50.019025875190252</v>
      </c>
      <c r="I10" s="31">
        <f t="shared" si="2"/>
        <v>100</v>
      </c>
      <c r="J10" s="30">
        <v>43.9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1"/>
        <v>52.62516638378488</v>
      </c>
      <c r="I11" s="31">
        <f t="shared" si="2"/>
        <v>100</v>
      </c>
      <c r="J11" s="30">
        <v>622.6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1"/>
        <v>64.719485447054609</v>
      </c>
      <c r="I12" s="31">
        <f t="shared" si="2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1"/>
        <v>44.957472660996352</v>
      </c>
      <c r="I13" s="31">
        <f t="shared" si="2"/>
        <v>100</v>
      </c>
      <c r="J13" s="30">
        <v>61.5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1"/>
        <v>74.999923979732003</v>
      </c>
      <c r="I14" s="31">
        <f t="shared" si="2"/>
        <v>100</v>
      </c>
      <c r="J14" s="30">
        <v>32885.9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1"/>
        <v>74.999699333895734</v>
      </c>
      <c r="I15" s="31">
        <f t="shared" si="2"/>
        <v>100</v>
      </c>
      <c r="J15" s="30">
        <v>9700.6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1"/>
        <v>50</v>
      </c>
      <c r="I16" s="31">
        <f t="shared" si="2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1"/>
        <v>44.997016112989854</v>
      </c>
      <c r="I17" s="31">
        <f t="shared" si="2"/>
        <v>100</v>
      </c>
      <c r="J17" s="30">
        <v>21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1"/>
        <v>45.059450594505947</v>
      </c>
      <c r="I18" s="31">
        <f t="shared" si="2"/>
        <v>100</v>
      </c>
      <c r="J18" s="30">
        <v>10.199999999999999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1"/>
        <v>36.66011787819253</v>
      </c>
      <c r="I19" s="31">
        <f t="shared" si="2"/>
        <v>100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1"/>
        <v>49.976514795678717</v>
      </c>
      <c r="I20" s="31">
        <f t="shared" si="2"/>
        <v>99.953029591357435</v>
      </c>
      <c r="J20" s="30">
        <v>17.7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1"/>
        <v>45.815324165029466</v>
      </c>
      <c r="I21" s="31">
        <f t="shared" si="2"/>
        <v>100</v>
      </c>
      <c r="J21" s="30">
        <v>10.6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1"/>
        <v>89.99790202454632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1"/>
        <v>60.240273287938194</v>
      </c>
      <c r="I23" s="31">
        <f t="shared" si="2"/>
        <v>100</v>
      </c>
      <c r="J23" s="30">
        <v>399.8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1"/>
        <v>50.010528532322596</v>
      </c>
      <c r="I24" s="31">
        <f t="shared" si="2"/>
        <v>100</v>
      </c>
      <c r="J24" s="30">
        <v>19.8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1"/>
        <v>45</v>
      </c>
      <c r="I25" s="31">
        <f t="shared" si="2"/>
        <v>100</v>
      </c>
      <c r="J25" s="30">
        <v>1.6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1"/>
        <v>73.15055241586478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1"/>
        <v>71.974522292993626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285.39999999999998</v>
      </c>
      <c r="H29" s="54">
        <f t="shared" si="1"/>
        <v>100</v>
      </c>
      <c r="I29" s="31">
        <f t="shared" si="2"/>
        <v>100</v>
      </c>
      <c r="J29" s="30">
        <v>5.4</v>
      </c>
      <c r="K29" s="30">
        <v>5.4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>
        <v>2053.5</v>
      </c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1"/>
        <v>45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>
        <v>500</v>
      </c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1"/>
        <v>53.946706887883359</v>
      </c>
      <c r="I39" s="31">
        <f t="shared" si="2"/>
        <v>100</v>
      </c>
      <c r="J39" s="30">
        <v>321.89999999999998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>
        <v>100</v>
      </c>
      <c r="K40" s="30"/>
      <c r="L40" s="32"/>
      <c r="M40" s="6"/>
    </row>
    <row r="41" spans="1:13" ht="20.25">
      <c r="A41" s="7" t="s">
        <v>35</v>
      </c>
      <c r="B41" s="6">
        <f>B8+B9</f>
        <v>670891.66999999993</v>
      </c>
      <c r="C41" s="6">
        <f>C8+C9</f>
        <v>431286.67</v>
      </c>
      <c r="D41" s="23">
        <f>C41/B41*100</f>
        <v>64.285590250360386</v>
      </c>
      <c r="E41" s="6">
        <f t="shared" ref="E41:G41" si="4">E8+E9</f>
        <v>735331.76</v>
      </c>
      <c r="F41" s="6">
        <f t="shared" si="4"/>
        <v>452495.61000000004</v>
      </c>
      <c r="G41" s="6">
        <f t="shared" si="4"/>
        <v>464775.41000000003</v>
      </c>
      <c r="H41" s="57">
        <f t="shared" si="1"/>
        <v>63.206220006055503</v>
      </c>
      <c r="I41" s="19">
        <v>105.58205212128213</v>
      </c>
      <c r="J41" s="6">
        <f>J8+J9</f>
        <v>82840.899999999994</v>
      </c>
      <c r="K41" s="6">
        <f>K8+K9</f>
        <v>3622.7000000000003</v>
      </c>
      <c r="L41" s="6">
        <f t="shared" ref="L41:M41" si="5">L8+L9</f>
        <v>33488.740000000005</v>
      </c>
      <c r="M41" s="6">
        <f t="shared" si="5"/>
        <v>0</v>
      </c>
    </row>
    <row r="42" spans="1:13" ht="20.25">
      <c r="A42" s="8"/>
      <c r="B42" s="9"/>
      <c r="C42" s="9"/>
      <c r="D42" s="10"/>
      <c r="E42" s="29"/>
      <c r="F42" s="9"/>
      <c r="G42" s="9"/>
      <c r="H42" s="9"/>
      <c r="I42" s="10"/>
      <c r="J42" s="9"/>
      <c r="K42" s="9"/>
      <c r="L42" s="11"/>
      <c r="M42" s="11"/>
    </row>
    <row r="43" spans="1:13" ht="20.25">
      <c r="A43" s="8"/>
      <c r="B43" s="9"/>
      <c r="C43" s="9"/>
      <c r="D43" s="10"/>
      <c r="E43" s="9"/>
      <c r="F43" s="9"/>
      <c r="G43" s="9"/>
      <c r="H43" s="9"/>
      <c r="I43" s="10"/>
      <c r="J43" s="9"/>
      <c r="K43" s="9"/>
      <c r="L43" s="11"/>
      <c r="M43" s="9"/>
    </row>
    <row r="44" spans="1:13" ht="20.25">
      <c r="A44" s="109" t="s">
        <v>36</v>
      </c>
      <c r="B44" s="109"/>
      <c r="C44" s="109"/>
      <c r="D44" s="3" t="s">
        <v>2</v>
      </c>
      <c r="E44" s="3" t="s">
        <v>37</v>
      </c>
      <c r="F44" s="3"/>
      <c r="G44" s="2"/>
      <c r="H44" s="2"/>
      <c r="I44" s="2"/>
      <c r="J44" s="3" t="s">
        <v>38</v>
      </c>
      <c r="K44" s="2"/>
    </row>
  </sheetData>
  <mergeCells count="17">
    <mergeCell ref="A44:C44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topLeftCell="B1" zoomScale="80" zoomScaleNormal="80" workbookViewId="0">
      <selection activeCell="B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87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58</v>
      </c>
      <c r="G6" s="114" t="s">
        <v>6</v>
      </c>
      <c r="H6" s="124" t="s">
        <v>7</v>
      </c>
      <c r="I6" s="124"/>
      <c r="J6" s="107" t="s">
        <v>88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5" t="s">
        <v>12</v>
      </c>
      <c r="M7" s="65" t="s">
        <v>13</v>
      </c>
    </row>
    <row r="8" spans="1:14" ht="20.25">
      <c r="A8" s="18" t="s">
        <v>14</v>
      </c>
      <c r="B8" s="20">
        <v>228589</v>
      </c>
      <c r="C8" s="12">
        <v>120967.3</v>
      </c>
      <c r="D8" s="16">
        <f>C8/B8*100</f>
        <v>52.919125592220098</v>
      </c>
      <c r="E8" s="12">
        <v>258743</v>
      </c>
      <c r="F8" s="12">
        <v>114458</v>
      </c>
      <c r="G8" s="13">
        <v>136230.18</v>
      </c>
      <c r="H8" s="13">
        <f>G8/E8*100</f>
        <v>52.650769296174197</v>
      </c>
      <c r="I8" s="15">
        <f>G8/F8*100</f>
        <v>119.02198186234251</v>
      </c>
      <c r="J8" s="12">
        <v>26726.9</v>
      </c>
      <c r="K8" s="13">
        <v>9492.2000000000007</v>
      </c>
      <c r="L8" s="17">
        <f>G8-C8</f>
        <v>15262.87999999999</v>
      </c>
      <c r="M8" s="14"/>
    </row>
    <row r="9" spans="1:14" ht="20.25">
      <c r="A9" s="5" t="s">
        <v>15</v>
      </c>
      <c r="B9" s="35">
        <v>442302.67</v>
      </c>
      <c r="C9" s="33">
        <v>316319.37</v>
      </c>
      <c r="D9" s="16">
        <f>C9/B9*100</f>
        <v>71.516495706435606</v>
      </c>
      <c r="E9" s="33">
        <f>SUM(E10:E42)</f>
        <v>512025.75999999995</v>
      </c>
      <c r="F9" s="33">
        <f>SUM(F10:F42)</f>
        <v>373474.61000000004</v>
      </c>
      <c r="G9" s="33">
        <f>SUM(G10:G42)</f>
        <v>373474.51</v>
      </c>
      <c r="H9" s="13">
        <f t="shared" ref="H9:H43" si="0">G9/E9*100</f>
        <v>72.94057041192616</v>
      </c>
      <c r="I9" s="15">
        <f t="shared" ref="I9:I42" si="1">G9/F9*100</f>
        <v>99.999973224418113</v>
      </c>
      <c r="J9" s="33">
        <f>SUM(J10:J42)</f>
        <v>35470.9</v>
      </c>
      <c r="K9" s="33">
        <f>SUM(K10:K42)</f>
        <v>35470.9</v>
      </c>
      <c r="L9" s="17">
        <f>G9-C9</f>
        <v>57155.140000000014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525.79999999999995</v>
      </c>
      <c r="G10" s="34">
        <v>525.79999999999995</v>
      </c>
      <c r="H10" s="54">
        <f t="shared" si="0"/>
        <v>50.019025875190252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14199.1</v>
      </c>
      <c r="F11" s="34">
        <v>7472.3</v>
      </c>
      <c r="G11" s="34">
        <v>7472.3</v>
      </c>
      <c r="H11" s="54">
        <f t="shared" si="0"/>
        <v>52.62516638378488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172841.3</v>
      </c>
      <c r="F12" s="34">
        <v>111862</v>
      </c>
      <c r="G12" s="34">
        <v>111862</v>
      </c>
      <c r="H12" s="54">
        <f t="shared" si="0"/>
        <v>64.719485447054609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666</v>
      </c>
      <c r="G13" s="34">
        <v>666</v>
      </c>
      <c r="H13" s="54">
        <f t="shared" si="0"/>
        <v>44.957472660996352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147986.70000000001</v>
      </c>
      <c r="H14" s="54">
        <f t="shared" si="0"/>
        <v>74.999923979732003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43652.9</v>
      </c>
      <c r="G15" s="34">
        <v>43652.9</v>
      </c>
      <c r="H15" s="54">
        <f t="shared" si="0"/>
        <v>74.999699333895734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1886.9</v>
      </c>
      <c r="F16" s="34">
        <v>943.45</v>
      </c>
      <c r="G16" s="34">
        <v>943.45</v>
      </c>
      <c r="H16" s="54">
        <f t="shared" si="0"/>
        <v>50</v>
      </c>
      <c r="I16" s="31">
        <f t="shared" si="1"/>
        <v>100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226.2</v>
      </c>
      <c r="G17" s="34">
        <v>226.2</v>
      </c>
      <c r="H17" s="54">
        <f t="shared" si="0"/>
        <v>44.997016112989854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109.9</v>
      </c>
      <c r="G18" s="34">
        <v>109.9</v>
      </c>
      <c r="H18" s="54">
        <f t="shared" si="0"/>
        <v>45.059450594505947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93.3</v>
      </c>
      <c r="G19" s="34">
        <v>93.3</v>
      </c>
      <c r="H19" s="54">
        <f t="shared" si="0"/>
        <v>36.66011787819253</v>
      </c>
      <c r="I19" s="31">
        <f t="shared" si="1"/>
        <v>100</v>
      </c>
      <c r="J19" s="30">
        <v>33.9</v>
      </c>
      <c r="K19" s="30">
        <v>33.9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212.9</v>
      </c>
      <c r="G20" s="34">
        <v>212.79999999999998</v>
      </c>
      <c r="H20" s="54">
        <f t="shared" si="0"/>
        <v>49.976514795678717</v>
      </c>
      <c r="I20" s="31">
        <f t="shared" si="1"/>
        <v>99.953029591357435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116.6</v>
      </c>
      <c r="G21" s="34">
        <v>116.6</v>
      </c>
      <c r="H21" s="54">
        <f t="shared" si="0"/>
        <v>45.815324165029466</v>
      </c>
      <c r="I21" s="31">
        <f t="shared" si="1"/>
        <v>100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1906.6</v>
      </c>
      <c r="F22" s="34">
        <v>1715.9</v>
      </c>
      <c r="G22" s="34">
        <v>1715.9</v>
      </c>
      <c r="H22" s="54">
        <f t="shared" si="0"/>
        <v>89.99790202454632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2627.5</v>
      </c>
      <c r="G23" s="34">
        <v>2627.5</v>
      </c>
      <c r="H23" s="54">
        <f t="shared" si="0"/>
        <v>60.240273287938194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237.5</v>
      </c>
      <c r="G24" s="34">
        <v>237.5</v>
      </c>
      <c r="H24" s="54">
        <f t="shared" si="0"/>
        <v>50.010528532322596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17.100000000000001</v>
      </c>
      <c r="G25" s="34">
        <v>17.100000000000001</v>
      </c>
      <c r="H25" s="54">
        <f t="shared" si="0"/>
        <v>45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2873.5</v>
      </c>
      <c r="G27" s="34">
        <v>2873.5</v>
      </c>
      <c r="H27" s="54">
        <f t="shared" si="0"/>
        <v>73.15055241586478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135.6</v>
      </c>
      <c r="G28" s="34">
        <v>135.6</v>
      </c>
      <c r="H28" s="54">
        <f t="shared" si="0"/>
        <v>71.974522292993626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285.39999999999998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157.5</v>
      </c>
      <c r="H34" s="54">
        <f t="shared" si="0"/>
        <v>45</v>
      </c>
      <c r="I34" s="31">
        <f t="shared" si="1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321.89999999999998</v>
      </c>
      <c r="H39" s="54">
        <f t="shared" si="0"/>
        <v>53.946706887883359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>
        <v>9597</v>
      </c>
      <c r="K41" s="30">
        <v>9597</v>
      </c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0"/>
        <v>100</v>
      </c>
      <c r="I42" s="31">
        <f t="shared" si="1"/>
        <v>100</v>
      </c>
      <c r="J42" s="30">
        <v>25840</v>
      </c>
      <c r="K42" s="30">
        <v>25840</v>
      </c>
      <c r="L42" s="32"/>
      <c r="M42" s="6"/>
    </row>
    <row r="43" spans="1:13" ht="20.25">
      <c r="A43" s="7" t="s">
        <v>35</v>
      </c>
      <c r="B43" s="6">
        <f>B8+B9</f>
        <v>670891.66999999993</v>
      </c>
      <c r="C43" s="6">
        <f>C8+C9</f>
        <v>437286.67</v>
      </c>
      <c r="D43" s="23">
        <f>C43/B43*100</f>
        <v>65.17992241579033</v>
      </c>
      <c r="E43" s="6">
        <f t="shared" ref="E43:G43" si="2">E8+E9</f>
        <v>770768.76</v>
      </c>
      <c r="F43" s="6">
        <f t="shared" si="2"/>
        <v>487932.61000000004</v>
      </c>
      <c r="G43" s="6">
        <f t="shared" si="2"/>
        <v>509704.69</v>
      </c>
      <c r="H43" s="57">
        <f t="shared" si="0"/>
        <v>66.12939138841071</v>
      </c>
      <c r="I43" s="19">
        <v>105.58205212128213</v>
      </c>
      <c r="J43" s="6">
        <f>J8+J9</f>
        <v>62197.8</v>
      </c>
      <c r="K43" s="6">
        <f>K8+K9</f>
        <v>44963.100000000006</v>
      </c>
      <c r="L43" s="6">
        <f t="shared" ref="L43:M43" si="3">L8+L9</f>
        <v>72418.02</v>
      </c>
      <c r="M43" s="6">
        <f t="shared" si="3"/>
        <v>0</v>
      </c>
    </row>
    <row r="44" spans="1:13" ht="20.25">
      <c r="A44" s="8"/>
      <c r="B44" s="9"/>
      <c r="C44" s="9"/>
      <c r="D44" s="10"/>
      <c r="E44" s="29"/>
      <c r="F44" s="9"/>
      <c r="G44" s="9"/>
      <c r="H44" s="9"/>
      <c r="I44" s="10"/>
      <c r="J44" s="9"/>
      <c r="K44" s="9"/>
      <c r="L44" s="11"/>
      <c r="M44" s="11"/>
    </row>
    <row r="45" spans="1:13" ht="20.25">
      <c r="A45" s="8"/>
      <c r="B45" s="9"/>
      <c r="C45" s="9"/>
      <c r="D45" s="10"/>
      <c r="E45" s="9"/>
      <c r="F45" s="9"/>
      <c r="G45" s="9"/>
      <c r="H45" s="9"/>
      <c r="I45" s="10"/>
      <c r="J45" s="9"/>
      <c r="K45" s="9"/>
      <c r="L45" s="11"/>
      <c r="M45" s="9"/>
    </row>
    <row r="46" spans="1:13" ht="20.25">
      <c r="A46" s="109" t="s">
        <v>36</v>
      </c>
      <c r="B46" s="109"/>
      <c r="C46" s="109"/>
      <c r="D46" s="3" t="s">
        <v>2</v>
      </c>
      <c r="E46" s="3" t="s">
        <v>37</v>
      </c>
      <c r="F46" s="3"/>
      <c r="G46" s="2"/>
      <c r="H46" s="2"/>
      <c r="I46" s="2"/>
      <c r="J46" s="3" t="s">
        <v>38</v>
      </c>
      <c r="K46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6:C46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1" workbookViewId="0">
      <selection activeCell="A3" sqref="A3:M3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92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94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6" t="s">
        <v>12</v>
      </c>
      <c r="M7" s="66" t="s">
        <v>13</v>
      </c>
    </row>
    <row r="8" spans="1:14" ht="20.25">
      <c r="A8" s="18" t="s">
        <v>14</v>
      </c>
      <c r="B8" s="20">
        <v>228589</v>
      </c>
      <c r="C8" s="12">
        <v>125387</v>
      </c>
      <c r="D8" s="16">
        <f>C8/B8*100</f>
        <v>54.852595706705046</v>
      </c>
      <c r="E8" s="12">
        <v>258743</v>
      </c>
      <c r="F8" s="12">
        <v>180415</v>
      </c>
      <c r="G8" s="13">
        <v>136230.18</v>
      </c>
      <c r="H8" s="13">
        <f>G8/E8*100</f>
        <v>52.650769296174197</v>
      </c>
      <c r="I8" s="15">
        <f>G8/F8*100</f>
        <v>75.509342349582894</v>
      </c>
      <c r="J8" s="12">
        <v>5909.8</v>
      </c>
      <c r="K8" s="13">
        <v>4031.6</v>
      </c>
      <c r="L8" s="17">
        <f>G8-C8</f>
        <v>10843.179999999993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427318.56000000011</v>
      </c>
      <c r="G9" s="33">
        <f t="shared" si="0"/>
        <v>404142.50999999989</v>
      </c>
      <c r="H9" s="13">
        <f t="shared" ref="H9:H44" si="1">G9/E9*100</f>
        <v>78.368566003766631</v>
      </c>
      <c r="I9" s="15">
        <f t="shared" ref="I9:I43" si="2">G9/F9*100</f>
        <v>94.576399864307277</v>
      </c>
      <c r="J9" s="33">
        <f t="shared" ref="J9" si="3">SUM(J10:J43)</f>
        <v>66138.899999999994</v>
      </c>
      <c r="K9" s="33">
        <f t="shared" ref="K9" si="4">SUM(K10:K43)</f>
        <v>30701.899999999994</v>
      </c>
      <c r="L9" s="17">
        <f>G9-C9</f>
        <v>62424.339999999851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>
        <v>123.3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>
        <v>444.5</v>
      </c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>
        <v>55.1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>
        <v>21.2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>
        <v>218.1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>
        <v>39.5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>
        <v>3.1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>
        <v>38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>
        <v>29.1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>
        <v>134.80000000000001</v>
      </c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>
        <v>3915.5</v>
      </c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467105.17000000004</v>
      </c>
      <c r="D44" s="23">
        <f>C44/B44*100</f>
        <v>69.624529694935717</v>
      </c>
      <c r="E44" s="6">
        <f t="shared" ref="E44:G44" si="5">E8+E9</f>
        <v>774437.65999999992</v>
      </c>
      <c r="F44" s="6">
        <f t="shared" si="5"/>
        <v>607733.56000000006</v>
      </c>
      <c r="G44" s="6">
        <f t="shared" si="5"/>
        <v>540372.68999999994</v>
      </c>
      <c r="H44" s="57">
        <f t="shared" si="1"/>
        <v>69.776137952795324</v>
      </c>
      <c r="I44" s="19">
        <v>105.58205212128213</v>
      </c>
      <c r="J44" s="6">
        <f>J8+J9</f>
        <v>72048.7</v>
      </c>
      <c r="K44" s="6">
        <f>K8+K9</f>
        <v>34733.499999999993</v>
      </c>
      <c r="L44" s="6">
        <f t="shared" ref="L44:M44" si="6">L8+L9</f>
        <v>73267.519999999844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9" t="s">
        <v>36</v>
      </c>
      <c r="B47" s="109"/>
      <c r="C47" s="10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D1" workbookViewId="0">
      <selection activeCell="D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95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94</v>
      </c>
      <c r="K6" s="108" t="s">
        <v>96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7" t="s">
        <v>12</v>
      </c>
      <c r="M7" s="67" t="s">
        <v>13</v>
      </c>
    </row>
    <row r="8" spans="1:14" ht="20.25">
      <c r="A8" s="18" t="s">
        <v>14</v>
      </c>
      <c r="B8" s="20">
        <v>228589</v>
      </c>
      <c r="C8" s="12">
        <v>131112</v>
      </c>
      <c r="D8" s="16">
        <f>C8/B8*100</f>
        <v>57.357090673654469</v>
      </c>
      <c r="E8" s="12">
        <v>258743</v>
      </c>
      <c r="F8" s="12">
        <v>180415</v>
      </c>
      <c r="G8" s="13">
        <v>144726.70000000001</v>
      </c>
      <c r="H8" s="13">
        <f>G8/E8*100</f>
        <v>55.934537359464798</v>
      </c>
      <c r="I8" s="15">
        <f>G8/F8*100</f>
        <v>80.218773383587845</v>
      </c>
      <c r="J8" s="12">
        <v>10374.700000000001</v>
      </c>
      <c r="K8" s="13">
        <v>4464.8999999999996</v>
      </c>
      <c r="L8" s="17">
        <f>G8-C8</f>
        <v>13614.700000000012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427318.56000000011</v>
      </c>
      <c r="G9" s="33">
        <f t="shared" si="0"/>
        <v>404142.50999999989</v>
      </c>
      <c r="H9" s="13">
        <f t="shared" ref="H9:H44" si="1">G9/E9*100</f>
        <v>78.368566003766631</v>
      </c>
      <c r="I9" s="15">
        <f t="shared" ref="I9:I43" si="2">G9/F9*100</f>
        <v>94.576399864307277</v>
      </c>
      <c r="J9" s="33">
        <f t="shared" ref="J9" si="3">SUM(J10:J43)</f>
        <v>66138.899999999994</v>
      </c>
      <c r="K9" s="33">
        <f t="shared" ref="K9" si="4">SUM(K10:K43)</f>
        <v>0</v>
      </c>
      <c r="L9" s="17">
        <f>G9-C9</f>
        <v>62424.339999999851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3142.6</v>
      </c>
      <c r="G27" s="34">
        <v>2873.5</v>
      </c>
      <c r="H27" s="54">
        <f t="shared" si="1"/>
        <v>73.15055241586478</v>
      </c>
      <c r="I27" s="31">
        <f t="shared" si="2"/>
        <v>91.437026665818109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150.69999999999999</v>
      </c>
      <c r="G28" s="34">
        <v>135.6</v>
      </c>
      <c r="H28" s="54">
        <f t="shared" si="1"/>
        <v>71.974522292993626</v>
      </c>
      <c r="I28" s="31">
        <f t="shared" si="2"/>
        <v>89.980092899800937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472830.17000000004</v>
      </c>
      <c r="D44" s="23">
        <f>C44/B44*100</f>
        <v>70.47787163611676</v>
      </c>
      <c r="E44" s="6">
        <f t="shared" ref="E44:G44" si="5">E8+E9</f>
        <v>774437.65999999992</v>
      </c>
      <c r="F44" s="6">
        <f t="shared" si="5"/>
        <v>607733.56000000006</v>
      </c>
      <c r="G44" s="6">
        <f t="shared" si="5"/>
        <v>548869.21</v>
      </c>
      <c r="H44" s="57">
        <f t="shared" si="1"/>
        <v>70.873259185251911</v>
      </c>
      <c r="I44" s="19">
        <v>105.58205212128213</v>
      </c>
      <c r="J44" s="6">
        <f>J8+J9</f>
        <v>76513.599999999991</v>
      </c>
      <c r="K44" s="6">
        <f>K8+K9</f>
        <v>4464.8999999999996</v>
      </c>
      <c r="L44" s="6">
        <f t="shared" ref="L44:M44" si="6">L8+L9</f>
        <v>76039.039999999863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9" t="s">
        <v>36</v>
      </c>
      <c r="B47" s="109"/>
      <c r="C47" s="10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" right="0" top="0" bottom="0" header="0.31496062992125984" footer="0.31496062992125984"/>
  <pageSetup paperSize="9" scale="47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22" workbookViewId="0">
      <selection activeCell="C22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97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94</v>
      </c>
      <c r="K6" s="108" t="s">
        <v>96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8" t="s">
        <v>12</v>
      </c>
      <c r="M7" s="68" t="s">
        <v>13</v>
      </c>
    </row>
    <row r="8" spans="1:14" ht="20.25">
      <c r="A8" s="18" t="s">
        <v>14</v>
      </c>
      <c r="B8" s="20">
        <v>228589</v>
      </c>
      <c r="C8" s="12">
        <v>131112</v>
      </c>
      <c r="D8" s="16">
        <f>C8/B8*100</f>
        <v>57.357090673654469</v>
      </c>
      <c r="E8" s="12">
        <v>258743</v>
      </c>
      <c r="F8" s="12">
        <v>180415</v>
      </c>
      <c r="G8" s="13">
        <v>151102.20000000001</v>
      </c>
      <c r="H8" s="13">
        <f>G8/E8*100</f>
        <v>58.398565371816822</v>
      </c>
      <c r="I8" s="15">
        <f>G8/F8*100</f>
        <v>83.752570462544696</v>
      </c>
      <c r="J8" s="12">
        <v>16750.2</v>
      </c>
      <c r="K8" s="13">
        <v>6375.5</v>
      </c>
      <c r="L8" s="17">
        <f>G8-C8</f>
        <v>19990.200000000012</v>
      </c>
      <c r="M8" s="14"/>
    </row>
    <row r="9" spans="1:14" ht="20.25">
      <c r="A9" s="5" t="s">
        <v>15</v>
      </c>
      <c r="B9" s="35">
        <v>442302.67</v>
      </c>
      <c r="C9" s="33">
        <v>341718.17000000004</v>
      </c>
      <c r="D9" s="16">
        <f>C9/B9*100</f>
        <v>77.258898301473081</v>
      </c>
      <c r="E9" s="33">
        <f>SUM(E10:E43)</f>
        <v>515694.66</v>
      </c>
      <c r="F9" s="33">
        <f t="shared" ref="F9:G9" si="0">SUM(F10:F43)</f>
        <v>428141.86000000016</v>
      </c>
      <c r="G9" s="33">
        <f t="shared" si="0"/>
        <v>405250.00999999995</v>
      </c>
      <c r="H9" s="13">
        <f t="shared" ref="H9:H44" si="1">G9/E9*100</f>
        <v>78.583324869022292</v>
      </c>
      <c r="I9" s="15">
        <f t="shared" ref="I9:I43" si="2">G9/F9*100</f>
        <v>94.653209102235365</v>
      </c>
      <c r="J9" s="33">
        <f t="shared" ref="J9" si="3">SUM(J10:J43)</f>
        <v>67246.399999999994</v>
      </c>
      <c r="K9" s="33">
        <f t="shared" ref="K9" si="4">SUM(K10:K43)</f>
        <v>1107.5</v>
      </c>
      <c r="L9" s="17">
        <f>G9-C9</f>
        <v>63531.839999999909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>
        <v>1054.7</v>
      </c>
      <c r="K27" s="30">
        <v>1054.7</v>
      </c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>
        <v>52.8</v>
      </c>
      <c r="K28" s="30">
        <v>52.8</v>
      </c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472830.17000000004</v>
      </c>
      <c r="D44" s="23">
        <f>C44/B44*100</f>
        <v>70.47787163611676</v>
      </c>
      <c r="E44" s="6">
        <f t="shared" ref="E44:G44" si="5">E8+E9</f>
        <v>774437.65999999992</v>
      </c>
      <c r="F44" s="6">
        <f t="shared" si="5"/>
        <v>608556.8600000001</v>
      </c>
      <c r="G44" s="6">
        <f t="shared" si="5"/>
        <v>556352.21</v>
      </c>
      <c r="H44" s="57">
        <f t="shared" si="1"/>
        <v>71.839508682984246</v>
      </c>
      <c r="I44" s="19">
        <v>105.58205212128213</v>
      </c>
      <c r="J44" s="6">
        <f>J8+J9</f>
        <v>83996.599999999991</v>
      </c>
      <c r="K44" s="6">
        <f>K8+K9</f>
        <v>7483</v>
      </c>
      <c r="L44" s="6">
        <f t="shared" ref="L44:M44" si="6">L8+L9</f>
        <v>83522.039999999921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9" t="s">
        <v>36</v>
      </c>
      <c r="B47" s="109"/>
      <c r="C47" s="10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7:C47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7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opLeftCell="C1" workbookViewId="0">
      <selection activeCell="C1" sqref="A1:XFD1048576"/>
    </sheetView>
  </sheetViews>
  <sheetFormatPr defaultColWidth="9.140625" defaultRowHeight="15"/>
  <cols>
    <col min="1" max="1" width="127.57031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98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94</v>
      </c>
      <c r="K6" s="108" t="s">
        <v>96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68</v>
      </c>
      <c r="J7" s="107"/>
      <c r="K7" s="108"/>
      <c r="L7" s="69" t="s">
        <v>12</v>
      </c>
      <c r="M7" s="69" t="s">
        <v>13</v>
      </c>
    </row>
    <row r="8" spans="1:14" ht="20.25">
      <c r="A8" s="18" t="s">
        <v>14</v>
      </c>
      <c r="B8" s="20">
        <v>228589</v>
      </c>
      <c r="C8" s="12">
        <v>141552</v>
      </c>
      <c r="D8" s="16">
        <f>C8/B8*100</f>
        <v>61.92423957408274</v>
      </c>
      <c r="E8" s="12">
        <v>258743</v>
      </c>
      <c r="F8" s="12">
        <v>180415</v>
      </c>
      <c r="G8" s="13">
        <v>157029.6</v>
      </c>
      <c r="H8" s="13">
        <f>G8/E8*100</f>
        <v>60.689409955051929</v>
      </c>
      <c r="I8" s="15">
        <f>G8/F8*100</f>
        <v>87.037995732062186</v>
      </c>
      <c r="J8" s="12">
        <v>22677.599999999999</v>
      </c>
      <c r="K8" s="13">
        <v>5927.4</v>
      </c>
      <c r="L8" s="17">
        <f>G8-C8</f>
        <v>15477.600000000006</v>
      </c>
      <c r="M8" s="14"/>
    </row>
    <row r="9" spans="1:14" ht="20.25">
      <c r="A9" s="5" t="s">
        <v>15</v>
      </c>
      <c r="B9" s="35">
        <v>442302.67</v>
      </c>
      <c r="C9" s="33">
        <v>357077.27</v>
      </c>
      <c r="D9" s="16">
        <f>C9/B9*100</f>
        <v>80.731429905227571</v>
      </c>
      <c r="E9" s="33">
        <f>SUM(E10:E43)</f>
        <v>515694.66</v>
      </c>
      <c r="F9" s="33">
        <f t="shared" ref="F9:G9" si="0">SUM(F10:F43)</f>
        <v>428141.86000000016</v>
      </c>
      <c r="G9" s="33">
        <f t="shared" si="0"/>
        <v>405250.00999999995</v>
      </c>
      <c r="H9" s="13">
        <f t="shared" ref="H9:H44" si="1">G9/E9*100</f>
        <v>78.583324869022292</v>
      </c>
      <c r="I9" s="15">
        <f t="shared" ref="I9:I43" si="2">G9/F9*100</f>
        <v>94.653209102235365</v>
      </c>
      <c r="J9" s="33">
        <f t="shared" ref="J9" si="3">SUM(J10:J43)</f>
        <v>67246.399999999994</v>
      </c>
      <c r="K9" s="33">
        <f t="shared" ref="K9" si="4">SUM(K10:K43)</f>
        <v>0</v>
      </c>
      <c r="L9" s="17">
        <f>G9-C9</f>
        <v>48172.739999999932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613.5</v>
      </c>
      <c r="H10" s="54">
        <f t="shared" si="1"/>
        <v>58.361872146118721</v>
      </c>
      <c r="I10" s="31">
        <f t="shared" si="2"/>
        <v>77.815829528158304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8717.6</v>
      </c>
      <c r="H11" s="54">
        <f t="shared" si="1"/>
        <v>58.330824149721316</v>
      </c>
      <c r="I11" s="31">
        <f t="shared" si="2"/>
        <v>77.774605666975958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123335</v>
      </c>
      <c r="H12" s="54">
        <f t="shared" si="1"/>
        <v>71.666687004235456</v>
      </c>
      <c r="I12" s="31">
        <f t="shared" si="2"/>
        <v>84.313752298658059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789.3</v>
      </c>
      <c r="H13" s="54">
        <f t="shared" si="1"/>
        <v>53.280680437424053</v>
      </c>
      <c r="I13" s="31">
        <f t="shared" si="2"/>
        <v>76.121130292217174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147986.70000000001</v>
      </c>
      <c r="G14" s="34">
        <v>157852.5</v>
      </c>
      <c r="H14" s="54">
        <f t="shared" si="1"/>
        <v>79.999929047749845</v>
      </c>
      <c r="I14" s="31">
        <f t="shared" si="2"/>
        <v>106.66668018139467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46563.1</v>
      </c>
      <c r="H15" s="54">
        <f t="shared" si="1"/>
        <v>79.999690743435607</v>
      </c>
      <c r="I15" s="31">
        <f t="shared" si="2"/>
        <v>88.888528301742724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>
        <v>444.5</v>
      </c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268.10000000000002</v>
      </c>
      <c r="H17" s="54">
        <f t="shared" si="1"/>
        <v>53.332007161328832</v>
      </c>
      <c r="I17" s="31">
        <f t="shared" si="2"/>
        <v>76.186416595623768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130.19999999999999</v>
      </c>
      <c r="H18" s="54">
        <f t="shared" si="1"/>
        <v>53.38253382533825</v>
      </c>
      <c r="I18" s="31">
        <f t="shared" si="2"/>
        <v>76.274165202108961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>
        <v>55.1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248.3</v>
      </c>
      <c r="H20" s="54">
        <f t="shared" si="1"/>
        <v>58.313762329732263</v>
      </c>
      <c r="I20" s="31">
        <f t="shared" si="2"/>
        <v>77.739511584220423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137.80000000000001</v>
      </c>
      <c r="H21" s="54">
        <f t="shared" si="1"/>
        <v>54.145383104125742</v>
      </c>
      <c r="I21" s="31">
        <f t="shared" si="2"/>
        <v>72.184389732844423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2845.6</v>
      </c>
      <c r="H23" s="54">
        <f t="shared" si="1"/>
        <v>65.240617190544967</v>
      </c>
      <c r="I23" s="31">
        <f t="shared" si="2"/>
        <v>86.986824809708679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277</v>
      </c>
      <c r="H24" s="54">
        <f t="shared" si="1"/>
        <v>58.328069067172038</v>
      </c>
      <c r="I24" s="31">
        <f t="shared" si="2"/>
        <v>77.76530039303762</v>
      </c>
      <c r="J24" s="30">
        <v>39.5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>
        <v>1054.7</v>
      </c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>
        <v>52.8</v>
      </c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285.39999999999998</v>
      </c>
      <c r="F29" s="34">
        <v>285.39999999999998</v>
      </c>
      <c r="G29" s="34">
        <v>323.39999999999998</v>
      </c>
      <c r="H29" s="54">
        <f t="shared" si="1"/>
        <v>113.3146461107218</v>
      </c>
      <c r="I29" s="31">
        <f t="shared" si="2"/>
        <v>113.3146461107218</v>
      </c>
      <c r="J29" s="30">
        <v>38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967.1</v>
      </c>
      <c r="F32" s="34">
        <v>967.1</v>
      </c>
      <c r="G32" s="34">
        <v>967.1</v>
      </c>
      <c r="H32" s="54">
        <f t="shared" si="1"/>
        <v>100</v>
      </c>
      <c r="I32" s="31">
        <f t="shared" si="2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157.5</v>
      </c>
      <c r="G34" s="34">
        <v>186.6</v>
      </c>
      <c r="H34" s="54">
        <f t="shared" si="1"/>
        <v>53.314285714285717</v>
      </c>
      <c r="I34" s="31">
        <f t="shared" si="2"/>
        <v>118.47619047619047</v>
      </c>
      <c r="J34" s="30">
        <v>29.1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321.89999999999998</v>
      </c>
      <c r="G39" s="34">
        <v>456.7</v>
      </c>
      <c r="H39" s="54">
        <f t="shared" si="1"/>
        <v>76.537623596447119</v>
      </c>
      <c r="I39" s="31">
        <f t="shared" si="2"/>
        <v>141.87635911773845</v>
      </c>
      <c r="J39" s="30">
        <v>134.80000000000001</v>
      </c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>
        <v>9597</v>
      </c>
      <c r="K41" s="30"/>
      <c r="L41" s="32"/>
      <c r="M41" s="6"/>
    </row>
    <row r="42" spans="1:13" ht="40.5">
      <c r="A42" s="43" t="s">
        <v>89</v>
      </c>
      <c r="B42" s="28"/>
      <c r="C42" s="22"/>
      <c r="D42" s="23"/>
      <c r="E42" s="25">
        <v>25840</v>
      </c>
      <c r="F42" s="34">
        <v>25840</v>
      </c>
      <c r="G42" s="34">
        <v>25840</v>
      </c>
      <c r="H42" s="54">
        <f t="shared" si="1"/>
        <v>100</v>
      </c>
      <c r="I42" s="31">
        <f t="shared" si="2"/>
        <v>100</v>
      </c>
      <c r="J42" s="30">
        <v>25840</v>
      </c>
      <c r="K42" s="30"/>
      <c r="L42" s="32"/>
      <c r="M42" s="6"/>
    </row>
    <row r="43" spans="1:13" ht="20.25">
      <c r="A43" s="43" t="s">
        <v>91</v>
      </c>
      <c r="B43" s="28"/>
      <c r="C43" s="22"/>
      <c r="D43" s="23"/>
      <c r="E43" s="25">
        <v>3915.5</v>
      </c>
      <c r="F43" s="34">
        <v>3915.5</v>
      </c>
      <c r="G43" s="34">
        <v>3915.5</v>
      </c>
      <c r="H43" s="54">
        <f t="shared" si="1"/>
        <v>100</v>
      </c>
      <c r="I43" s="31">
        <f t="shared" si="2"/>
        <v>100</v>
      </c>
      <c r="J43" s="30">
        <v>3915.5</v>
      </c>
      <c r="K43" s="30"/>
      <c r="L43" s="32"/>
      <c r="M43" s="6"/>
    </row>
    <row r="44" spans="1:13" ht="20.25">
      <c r="A44" s="7" t="s">
        <v>35</v>
      </c>
      <c r="B44" s="6">
        <f>B8+B9</f>
        <v>670891.66999999993</v>
      </c>
      <c r="C44" s="6">
        <f>C8+C9</f>
        <v>498629.27</v>
      </c>
      <c r="D44" s="23">
        <f>C44/B44*100</f>
        <v>74.323365797640633</v>
      </c>
      <c r="E44" s="6">
        <f t="shared" ref="E44:G44" si="5">E8+E9</f>
        <v>774437.65999999992</v>
      </c>
      <c r="F44" s="6">
        <f t="shared" si="5"/>
        <v>608556.8600000001</v>
      </c>
      <c r="G44" s="6">
        <f t="shared" si="5"/>
        <v>562279.61</v>
      </c>
      <c r="H44" s="57">
        <f t="shared" si="1"/>
        <v>72.60488985001065</v>
      </c>
      <c r="I44" s="19">
        <v>105.58205212128213</v>
      </c>
      <c r="J44" s="6">
        <f>J8+J9</f>
        <v>89924</v>
      </c>
      <c r="K44" s="6">
        <f>K8+K9</f>
        <v>5927.4</v>
      </c>
      <c r="L44" s="6">
        <f t="shared" ref="L44:M44" si="6">L8+L9</f>
        <v>63650.339999999938</v>
      </c>
      <c r="M44" s="6">
        <f t="shared" si="6"/>
        <v>0</v>
      </c>
    </row>
    <row r="45" spans="1:13" ht="20.25">
      <c r="A45" s="8"/>
      <c r="B45" s="9"/>
      <c r="C45" s="9"/>
      <c r="D45" s="10"/>
      <c r="E45" s="29"/>
      <c r="F45" s="9"/>
      <c r="G45" s="9"/>
      <c r="H45" s="9"/>
      <c r="I45" s="10"/>
      <c r="J45" s="9"/>
      <c r="K45" s="9"/>
      <c r="L45" s="11"/>
      <c r="M45" s="11"/>
    </row>
    <row r="46" spans="1:13" ht="20.25">
      <c r="A46" s="8"/>
      <c r="B46" s="9"/>
      <c r="C46" s="9"/>
      <c r="D46" s="10"/>
      <c r="E46" s="9"/>
      <c r="F46" s="9"/>
      <c r="G46" s="9"/>
      <c r="H46" s="9"/>
      <c r="I46" s="10"/>
      <c r="J46" s="9"/>
      <c r="K46" s="9"/>
      <c r="L46" s="11"/>
      <c r="M46" s="9"/>
    </row>
    <row r="47" spans="1:13" ht="20.25">
      <c r="A47" s="109" t="s">
        <v>36</v>
      </c>
      <c r="B47" s="109"/>
      <c r="C47" s="109"/>
      <c r="D47" s="3" t="s">
        <v>2</v>
      </c>
      <c r="E47" s="3" t="s">
        <v>37</v>
      </c>
      <c r="F47" s="3"/>
      <c r="G47" s="2"/>
      <c r="H47" s="2"/>
      <c r="I47" s="2"/>
      <c r="J47" s="3" t="s">
        <v>38</v>
      </c>
      <c r="K47" s="2"/>
    </row>
  </sheetData>
  <mergeCells count="17">
    <mergeCell ref="A47:C4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19685039370078741" right="0.19685039370078741" top="0.19685039370078741" bottom="0" header="0" footer="0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44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10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38" t="s">
        <v>12</v>
      </c>
      <c r="L7" s="38" t="s">
        <v>13</v>
      </c>
    </row>
    <row r="8" spans="1:12" ht="20.25">
      <c r="A8" s="18" t="s">
        <v>14</v>
      </c>
      <c r="B8" s="20">
        <v>228589</v>
      </c>
      <c r="C8" s="21">
        <v>10951.5</v>
      </c>
      <c r="D8" s="16">
        <f>C8/B8*100</f>
        <v>4.7909129485670787</v>
      </c>
      <c r="E8" s="12">
        <v>258743</v>
      </c>
      <c r="F8" s="12">
        <v>51748.6</v>
      </c>
      <c r="G8" s="13">
        <v>12654.2</v>
      </c>
      <c r="H8" s="15">
        <v>5.5548318814621833</v>
      </c>
      <c r="I8" s="12">
        <v>12654.2</v>
      </c>
      <c r="J8" s="13">
        <v>7019.6</v>
      </c>
      <c r="K8" s="17">
        <v>1702.7</v>
      </c>
      <c r="L8" s="14"/>
    </row>
    <row r="9" spans="1:12" ht="20.25">
      <c r="A9" s="5" t="s">
        <v>15</v>
      </c>
      <c r="B9" s="35">
        <v>442302.67</v>
      </c>
      <c r="C9" s="22">
        <v>42866.21</v>
      </c>
      <c r="D9" s="16">
        <f>C9/B9*100</f>
        <v>9.6916010025442532</v>
      </c>
      <c r="E9" s="33">
        <f>SUM(E10:E29)</f>
        <v>459571.95999999996</v>
      </c>
      <c r="F9" s="33">
        <f t="shared" ref="F9:G9" si="0">SUM(F10:F29)</f>
        <v>135722.75999999998</v>
      </c>
      <c r="G9" s="33">
        <f t="shared" si="0"/>
        <v>30093.360000000001</v>
      </c>
      <c r="H9" s="15">
        <v>16.15983002659797</v>
      </c>
      <c r="I9" s="33">
        <f t="shared" ref="I9:J9" si="1">SUM(I10:I29)</f>
        <v>30093.360000000001</v>
      </c>
      <c r="J9" s="33">
        <f t="shared" si="1"/>
        <v>0</v>
      </c>
      <c r="K9" s="17"/>
      <c r="L9" s="14">
        <f>C9-G9</f>
        <v>12772.849999999999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70.099999999999994</v>
      </c>
      <c r="H10" s="31">
        <v>16.666666666666664</v>
      </c>
      <c r="I10" s="30">
        <v>70.099999999999994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996.3</v>
      </c>
      <c r="H11" s="31">
        <v>16.665108451757668</v>
      </c>
      <c r="I11" s="30">
        <v>996.3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11473</v>
      </c>
      <c r="H12" s="31">
        <v>16.666821652082536</v>
      </c>
      <c r="I12" s="30">
        <v>11473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98.8</v>
      </c>
      <c r="H13" s="31">
        <v>16.761904761904763</v>
      </c>
      <c r="I13" s="30">
        <v>98.8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13154.4</v>
      </c>
      <c r="H14" s="31">
        <v>16.666609397227703</v>
      </c>
      <c r="I14" s="30">
        <v>13154.4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3880.3</v>
      </c>
      <c r="H15" s="31">
        <v>16.666666666666668</v>
      </c>
      <c r="I15" s="30">
        <v>3880.3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0"/>
      <c r="H16" s="31">
        <v>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33.5</v>
      </c>
      <c r="H17" s="31">
        <v>16.633466135458168</v>
      </c>
      <c r="I17" s="30">
        <v>33.5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16.3</v>
      </c>
      <c r="H18" s="31">
        <v>16.598360655737704</v>
      </c>
      <c r="I18" s="30">
        <v>16.3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/>
      <c r="H19" s="31"/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28.4</v>
      </c>
      <c r="H20" s="31">
        <v>16.666666666666664</v>
      </c>
      <c r="I20" s="30">
        <v>28.4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/>
      <c r="H21" s="31"/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/>
      <c r="H22" s="31"/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307.7</v>
      </c>
      <c r="H23" s="31">
        <v>16.666666666666668</v>
      </c>
      <c r="I23" s="30">
        <v>307.7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31.7</v>
      </c>
      <c r="H24" s="31">
        <v>16.680707666385846</v>
      </c>
      <c r="I24" s="30">
        <v>31.7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2.5</v>
      </c>
      <c r="H25" s="31">
        <v>17.105263157894736</v>
      </c>
      <c r="I25" s="30">
        <v>2.5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4">
        <v>0.36</v>
      </c>
      <c r="J26" s="34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53817.71</v>
      </c>
      <c r="D30" s="23">
        <f>C30/B30*100</f>
        <v>8.0218181871299734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42747.56</v>
      </c>
      <c r="H30" s="19">
        <v>105.58205212128213</v>
      </c>
      <c r="I30" s="6">
        <f>I8+I9</f>
        <v>42747.56</v>
      </c>
      <c r="J30" s="6">
        <f>J8+J9</f>
        <v>7019.6</v>
      </c>
      <c r="K30" s="6">
        <f t="shared" ref="K30:L30" si="3">K8+K9</f>
        <v>1702.7</v>
      </c>
      <c r="L30" s="6">
        <f t="shared" si="3"/>
        <v>12772.849999999999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9" t="s">
        <v>36</v>
      </c>
      <c r="B33" s="109"/>
      <c r="C33" s="10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A33:C33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8"/>
  <sheetViews>
    <sheetView topLeftCell="C1" workbookViewId="0">
      <selection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99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101</v>
      </c>
      <c r="K6" s="108" t="s">
        <v>96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103</v>
      </c>
      <c r="J7" s="107"/>
      <c r="K7" s="108"/>
      <c r="L7" s="70" t="s">
        <v>12</v>
      </c>
      <c r="M7" s="70" t="s">
        <v>13</v>
      </c>
    </row>
    <row r="8" spans="1:14" ht="20.25">
      <c r="A8" s="18" t="s">
        <v>14</v>
      </c>
      <c r="B8" s="20">
        <v>228589</v>
      </c>
      <c r="C8" s="12">
        <v>145406.39999999999</v>
      </c>
      <c r="D8" s="16">
        <f>C8/B8*100</f>
        <v>63.610409949735114</v>
      </c>
      <c r="E8" s="12">
        <v>258743</v>
      </c>
      <c r="F8" s="12">
        <v>180415</v>
      </c>
      <c r="G8" s="13">
        <v>162557.4</v>
      </c>
      <c r="H8" s="13">
        <f>G8/E8*100</f>
        <v>62.825815577619494</v>
      </c>
      <c r="I8" s="15">
        <f>G8/F8*100</f>
        <v>90.101931657567263</v>
      </c>
      <c r="J8" s="12">
        <v>4216.8</v>
      </c>
      <c r="K8" s="13">
        <v>4216.8</v>
      </c>
      <c r="L8" s="17">
        <f>G8-C8</f>
        <v>17151</v>
      </c>
      <c r="M8" s="14"/>
    </row>
    <row r="9" spans="1:14" ht="20.25">
      <c r="A9" s="5" t="s">
        <v>15</v>
      </c>
      <c r="B9" s="35">
        <v>442302.67</v>
      </c>
      <c r="C9" s="33">
        <v>383294.8</v>
      </c>
      <c r="D9" s="16">
        <f>C9/B9*100</f>
        <v>86.658938776019596</v>
      </c>
      <c r="E9" s="33">
        <f>SUM(E10:E44)</f>
        <v>520688.86</v>
      </c>
      <c r="F9" s="33">
        <f t="shared" ref="F9:G9" si="0">SUM(F10:F44)</f>
        <v>453031.56000000011</v>
      </c>
      <c r="G9" s="33">
        <f t="shared" si="0"/>
        <v>436288.20999999996</v>
      </c>
      <c r="H9" s="13">
        <f t="shared" ref="H9:H45" si="1">G9/E9*100</f>
        <v>83.790578888129076</v>
      </c>
      <c r="I9" s="15">
        <f t="shared" ref="I9:I44" si="2">G9/F9*100</f>
        <v>96.304153732689144</v>
      </c>
      <c r="J9" s="33">
        <f t="shared" ref="J9" si="3">SUM(J10:J44)</f>
        <v>31041.199999999993</v>
      </c>
      <c r="K9" s="33">
        <f t="shared" ref="K9" si="4">SUM(K10:K44)</f>
        <v>31041.199999999993</v>
      </c>
      <c r="L9" s="17">
        <f>G9-C9</f>
        <v>52993.409999999974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1"/>
        <v>66.704718417047175</v>
      </c>
      <c r="I10" s="31">
        <f t="shared" si="2"/>
        <v>88.939624556062924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1"/>
        <v>66.663321088517307</v>
      </c>
      <c r="I11" s="31">
        <f t="shared" si="2"/>
        <v>88.884626364998937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1"/>
        <v>78.333342049434236</v>
      </c>
      <c r="I12" s="31">
        <f t="shared" si="2"/>
        <v>92.156876149329022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1"/>
        <v>61.610638585122182</v>
      </c>
      <c r="I13" s="31">
        <f t="shared" si="2"/>
        <v>88.02198861992477</v>
      </c>
      <c r="J13" s="30">
        <v>123.4</v>
      </c>
      <c r="K13" s="30">
        <v>123.4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1"/>
        <v>84.999934115767715</v>
      </c>
      <c r="I14" s="31">
        <f t="shared" si="2"/>
        <v>100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1"/>
        <v>84.999682152975481</v>
      </c>
      <c r="I15" s="31">
        <f t="shared" si="2"/>
        <v>94.444073251793981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1"/>
        <v>75.802839978154012</v>
      </c>
      <c r="I16" s="31">
        <f t="shared" si="2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1"/>
        <v>61.666998209667803</v>
      </c>
      <c r="I17" s="31">
        <f t="shared" si="2"/>
        <v>88.093208297811884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1"/>
        <v>61.70561705617056</v>
      </c>
      <c r="I18" s="31">
        <f t="shared" si="2"/>
        <v>88.16637375512596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114.5</v>
      </c>
      <c r="H19" s="54">
        <f t="shared" si="1"/>
        <v>44.990176817288798</v>
      </c>
      <c r="I19" s="31">
        <f t="shared" si="2"/>
        <v>59.979046621267671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1"/>
        <v>66.651009863785816</v>
      </c>
      <c r="I20" s="31">
        <f t="shared" si="2"/>
        <v>88.854101440200381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1"/>
        <v>62.47544204322201</v>
      </c>
      <c r="I21" s="31">
        <f t="shared" si="2"/>
        <v>83.289680460974324</v>
      </c>
      <c r="J21" s="30">
        <v>21.1</v>
      </c>
      <c r="K21" s="30">
        <v>21.1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1"/>
        <v>100</v>
      </c>
      <c r="I22" s="31">
        <f t="shared" si="2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1"/>
        <v>70.240961093151753</v>
      </c>
      <c r="I23" s="31">
        <f t="shared" si="2"/>
        <v>93.653899061535157</v>
      </c>
      <c r="J23" s="30">
        <v>218.1</v>
      </c>
      <c r="K23" s="30">
        <v>218.1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1"/>
        <v>66.666666666666671</v>
      </c>
      <c r="I24" s="31">
        <f t="shared" si="2"/>
        <v>88.882650196518824</v>
      </c>
      <c r="J24" s="30">
        <v>39.6</v>
      </c>
      <c r="K24" s="30">
        <v>39.6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1"/>
        <v>53.157894736842103</v>
      </c>
      <c r="I25" s="31">
        <f t="shared" si="2"/>
        <v>75.939849624060145</v>
      </c>
      <c r="J25" s="30">
        <v>3.1</v>
      </c>
      <c r="K25" s="30">
        <v>3.1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1"/>
        <v>100</v>
      </c>
      <c r="I26" s="31">
        <f t="shared" si="2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1"/>
        <v>100</v>
      </c>
      <c r="I27" s="31">
        <f t="shared" si="2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1"/>
        <v>100</v>
      </c>
      <c r="I28" s="31">
        <f t="shared" si="2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323.39999999999998</v>
      </c>
      <c r="H29" s="54">
        <f t="shared" si="1"/>
        <v>100</v>
      </c>
      <c r="I29" s="31">
        <f t="shared" si="2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1"/>
        <v>100</v>
      </c>
      <c r="I30" s="31">
        <f t="shared" si="2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1"/>
        <v>100</v>
      </c>
      <c r="I31" s="31">
        <f t="shared" si="2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1"/>
        <v>100</v>
      </c>
      <c r="I32" s="31">
        <f t="shared" si="2"/>
        <v>100</v>
      </c>
      <c r="J32" s="30">
        <v>843.2</v>
      </c>
      <c r="K32" s="30">
        <v>843.2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1"/>
        <v>100</v>
      </c>
      <c r="I33" s="31">
        <f t="shared" si="2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186.6</v>
      </c>
      <c r="H34" s="54">
        <f t="shared" si="1"/>
        <v>53.314285714285717</v>
      </c>
      <c r="I34" s="31">
        <f t="shared" si="2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1"/>
        <v>100</v>
      </c>
      <c r="I35" s="31">
        <f t="shared" si="2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1"/>
        <v>100</v>
      </c>
      <c r="I36" s="31">
        <f t="shared" si="2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1"/>
        <v>100</v>
      </c>
      <c r="I37" s="31">
        <f t="shared" si="2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1"/>
        <v>100</v>
      </c>
      <c r="I38" s="31">
        <f t="shared" si="2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1"/>
        <v>76.537623596447119</v>
      </c>
      <c r="I39" s="31">
        <f t="shared" si="2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1"/>
        <v>100</v>
      </c>
      <c r="I40" s="31">
        <f t="shared" si="2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1"/>
        <v>100</v>
      </c>
      <c r="I41" s="31">
        <f t="shared" si="2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1"/>
        <v>100</v>
      </c>
      <c r="I42" s="31">
        <f t="shared" si="2"/>
        <v>100</v>
      </c>
      <c r="J42" s="30">
        <v>4113</v>
      </c>
      <c r="K42" s="30">
        <v>4113</v>
      </c>
      <c r="L42" s="32"/>
      <c r="M42" s="6"/>
    </row>
    <row r="43" spans="1:13" ht="27" customHeight="1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1"/>
        <v>100</v>
      </c>
      <c r="I43" s="31">
        <f t="shared" si="2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1"/>
        <v>100</v>
      </c>
      <c r="I44" s="31">
        <f t="shared" si="2"/>
        <v>100</v>
      </c>
      <c r="J44" s="30"/>
      <c r="K44" s="30"/>
      <c r="L44" s="32"/>
      <c r="M44" s="6"/>
    </row>
    <row r="45" spans="1:13" ht="20.25">
      <c r="A45" s="7" t="s">
        <v>35</v>
      </c>
      <c r="B45" s="6">
        <f>B8+B9</f>
        <v>670891.66999999993</v>
      </c>
      <c r="C45" s="6">
        <f>C8+C9</f>
        <v>528701.19999999995</v>
      </c>
      <c r="D45" s="23">
        <f>C45/B45*100</f>
        <v>78.805748176900153</v>
      </c>
      <c r="E45" s="6">
        <f t="shared" ref="E45:G45" si="5">E8+E9</f>
        <v>779431.86</v>
      </c>
      <c r="F45" s="6">
        <f t="shared" si="5"/>
        <v>633446.56000000006</v>
      </c>
      <c r="G45" s="6">
        <f t="shared" si="5"/>
        <v>598845.61</v>
      </c>
      <c r="H45" s="57">
        <f t="shared" si="1"/>
        <v>76.831040753196817</v>
      </c>
      <c r="I45" s="19">
        <v>105.58205212128213</v>
      </c>
      <c r="J45" s="6">
        <f>J8+J9</f>
        <v>35257.999999999993</v>
      </c>
      <c r="K45" s="6">
        <f>K8+K9</f>
        <v>35257.999999999993</v>
      </c>
      <c r="L45" s="6">
        <f t="shared" ref="L45:M45" si="6">L8+L9</f>
        <v>70144.409999999974</v>
      </c>
      <c r="M45" s="6">
        <f t="shared" si="6"/>
        <v>0</v>
      </c>
    </row>
    <row r="46" spans="1:13" ht="20.25">
      <c r="A46" s="8"/>
      <c r="B46" s="9"/>
      <c r="C46" s="9"/>
      <c r="D46" s="10"/>
      <c r="E46" s="29"/>
      <c r="F46" s="9"/>
      <c r="G46" s="9"/>
      <c r="H46" s="9"/>
      <c r="I46" s="10"/>
      <c r="J46" s="9"/>
      <c r="K46" s="9"/>
      <c r="L46" s="11"/>
      <c r="M46" s="11"/>
    </row>
    <row r="47" spans="1:13" ht="20.25">
      <c r="A47" s="8"/>
      <c r="B47" s="9"/>
      <c r="C47" s="9"/>
      <c r="D47" s="10"/>
      <c r="E47" s="9"/>
      <c r="F47" s="9"/>
      <c r="G47" s="9"/>
      <c r="H47" s="9"/>
      <c r="I47" s="10"/>
      <c r="J47" s="9"/>
      <c r="K47" s="9"/>
      <c r="L47" s="11"/>
      <c r="M47" s="9"/>
    </row>
    <row r="48" spans="1:13" ht="20.25">
      <c r="A48" s="109" t="s">
        <v>36</v>
      </c>
      <c r="B48" s="109"/>
      <c r="C48" s="109"/>
      <c r="D48" s="3" t="s">
        <v>2</v>
      </c>
      <c r="E48" s="3" t="s">
        <v>37</v>
      </c>
      <c r="F48" s="3"/>
      <c r="G48" s="2"/>
      <c r="H48" s="2"/>
      <c r="I48" s="2"/>
      <c r="J48" s="3" t="s">
        <v>38</v>
      </c>
      <c r="K48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8:C48"/>
    <mergeCell ref="E6:E7"/>
    <mergeCell ref="F6:F7"/>
    <mergeCell ref="G6:G7"/>
    <mergeCell ref="H6:I6"/>
  </mergeCells>
  <pageMargins left="0.19685039370078741" right="0.19685039370078741" top="0.19685039370078741" bottom="0.19685039370078741" header="0" footer="0"/>
  <pageSetup paperSize="9" scale="46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topLeftCell="C1" workbookViewId="0">
      <selection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104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101</v>
      </c>
      <c r="K6" s="108" t="s">
        <v>11</v>
      </c>
      <c r="L6" s="108"/>
      <c r="M6" s="108"/>
    </row>
    <row r="7" spans="1:14" ht="60.75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1" t="s">
        <v>12</v>
      </c>
      <c r="M7" s="71" t="s">
        <v>13</v>
      </c>
    </row>
    <row r="8" spans="1:14" ht="20.25">
      <c r="A8" s="18" t="s">
        <v>14</v>
      </c>
      <c r="B8" s="20">
        <v>228589</v>
      </c>
      <c r="C8" s="12">
        <v>146995.1</v>
      </c>
      <c r="D8" s="16">
        <f>C8/B8*100</f>
        <v>64.305412771393193</v>
      </c>
      <c r="E8" s="12">
        <v>258743</v>
      </c>
      <c r="F8" s="12">
        <v>180415</v>
      </c>
      <c r="G8" s="13">
        <v>165582.39999999999</v>
      </c>
      <c r="H8" s="13">
        <f>G8/E8*100</f>
        <v>63.994929331421524</v>
      </c>
      <c r="I8" s="15">
        <f>G8/F8*100</f>
        <v>91.778621511515112</v>
      </c>
      <c r="J8" s="12">
        <v>7241.8</v>
      </c>
      <c r="K8" s="13">
        <v>3025.4</v>
      </c>
      <c r="L8" s="17">
        <f>G8-C8</f>
        <v>18587.299999999988</v>
      </c>
      <c r="M8" s="14"/>
    </row>
    <row r="9" spans="1:14" ht="20.25">
      <c r="A9" s="5" t="s">
        <v>15</v>
      </c>
      <c r="B9" s="35">
        <v>442302.67</v>
      </c>
      <c r="C9" s="33">
        <v>388611.78</v>
      </c>
      <c r="D9" s="16">
        <f>C9/B9*100</f>
        <v>87.861052251843745</v>
      </c>
      <c r="E9" s="33">
        <f>SUM(E10:E44)</f>
        <v>520688.86</v>
      </c>
      <c r="F9" s="33">
        <f>SUM(F10:F44)</f>
        <v>453031.56000000011</v>
      </c>
      <c r="G9" s="33">
        <f>SUM(G10:G45)</f>
        <v>436362.50999999995</v>
      </c>
      <c r="H9" s="13">
        <f t="shared" ref="H9:H46" si="0">G9/E9*100</f>
        <v>83.804848446344707</v>
      </c>
      <c r="I9" s="15">
        <f t="shared" ref="I9:I45" si="1">G9/F9*100</f>
        <v>96.320554356080592</v>
      </c>
      <c r="J9" s="33">
        <f>SUM(J10:J45)</f>
        <v>31115.799999999996</v>
      </c>
      <c r="K9" s="33">
        <f>SUM(K10:K45)</f>
        <v>74.599999999999994</v>
      </c>
      <c r="L9" s="17">
        <f>G9-C9</f>
        <v>47750.729999999923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0"/>
        <v>66.704718417047175</v>
      </c>
      <c r="I10" s="31">
        <f t="shared" si="1"/>
        <v>88.939624556062924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0"/>
        <v>84.999934115767715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0"/>
        <v>84.999682152975481</v>
      </c>
      <c r="I15" s="31">
        <f t="shared" si="1"/>
        <v>94.444073251793981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135.4</v>
      </c>
      <c r="H19" s="54">
        <f t="shared" si="0"/>
        <v>53.20235756385069</v>
      </c>
      <c r="I19" s="31">
        <f t="shared" si="1"/>
        <v>70.927187008905193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0"/>
        <v>66.651009863785816</v>
      </c>
      <c r="I20" s="31">
        <f t="shared" si="1"/>
        <v>88.854101440200381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0"/>
        <v>62.47544204322201</v>
      </c>
      <c r="I21" s="31">
        <f t="shared" si="1"/>
        <v>83.289680460974324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0"/>
        <v>70.240961093151753</v>
      </c>
      <c r="I23" s="31">
        <f t="shared" si="1"/>
        <v>93.653899061535157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0"/>
        <v>66.666666666666671</v>
      </c>
      <c r="I24" s="31">
        <f t="shared" si="1"/>
        <v>88.882650196518824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0"/>
        <v>53.157894736842103</v>
      </c>
      <c r="I25" s="31">
        <f t="shared" si="1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324.8</v>
      </c>
      <c r="H29" s="54">
        <f t="shared" si="0"/>
        <v>100.43290043290045</v>
      </c>
      <c r="I29" s="31">
        <f t="shared" si="1"/>
        <v>100.43290043290045</v>
      </c>
      <c r="J29" s="30">
        <v>1.4</v>
      </c>
      <c r="K29" s="30">
        <v>1.4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215.8</v>
      </c>
      <c r="H34" s="54">
        <f t="shared" si="0"/>
        <v>61.657142857142865</v>
      </c>
      <c r="I34" s="31">
        <f t="shared" si="1"/>
        <v>115.64844587352627</v>
      </c>
      <c r="J34" s="30">
        <v>29.2</v>
      </c>
      <c r="K34" s="30">
        <v>29.2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0"/>
        <v>76.537623596447119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>
        <v>22.8</v>
      </c>
      <c r="L45" s="32"/>
      <c r="M45" s="6"/>
    </row>
    <row r="46" spans="1:13" ht="20.25">
      <c r="A46" s="7" t="s">
        <v>35</v>
      </c>
      <c r="B46" s="6">
        <f>B8+B9</f>
        <v>670891.66999999993</v>
      </c>
      <c r="C46" s="6">
        <f>C8+C9</f>
        <v>535606.88</v>
      </c>
      <c r="D46" s="23">
        <f>C46/B46*100</f>
        <v>79.835076801594511</v>
      </c>
      <c r="E46" s="6">
        <f t="shared" ref="E46:G46" si="2">E8+E9</f>
        <v>779431.86</v>
      </c>
      <c r="F46" s="6">
        <f t="shared" si="2"/>
        <v>633446.56000000006</v>
      </c>
      <c r="G46" s="6">
        <f t="shared" si="2"/>
        <v>601944.90999999992</v>
      </c>
      <c r="H46" s="57">
        <f t="shared" si="0"/>
        <v>77.228676538831749</v>
      </c>
      <c r="I46" s="19">
        <v>105.58205212128213</v>
      </c>
      <c r="J46" s="6">
        <f>J8+J9</f>
        <v>38357.599999999999</v>
      </c>
      <c r="K46" s="6">
        <f>K8+K9</f>
        <v>3100</v>
      </c>
      <c r="L46" s="6">
        <f t="shared" ref="L46:M46" si="3">L8+L9</f>
        <v>66338.029999999912</v>
      </c>
      <c r="M46" s="6">
        <f t="shared" si="3"/>
        <v>0</v>
      </c>
    </row>
    <row r="47" spans="1:13" ht="20.25">
      <c r="A47" s="8"/>
      <c r="B47" s="9"/>
      <c r="C47" s="9"/>
      <c r="D47" s="10"/>
      <c r="E47" s="29"/>
      <c r="F47" s="9"/>
      <c r="G47" s="9"/>
      <c r="H47" s="9"/>
      <c r="I47" s="10"/>
      <c r="J47" s="9"/>
      <c r="K47" s="9"/>
      <c r="L47" s="11"/>
      <c r="M47" s="11"/>
    </row>
    <row r="48" spans="1:13" ht="20.25">
      <c r="A48" s="8"/>
      <c r="B48" s="9"/>
      <c r="C48" s="9"/>
      <c r="D48" s="10"/>
      <c r="E48" s="9"/>
      <c r="F48" s="9"/>
      <c r="G48" s="9"/>
      <c r="H48" s="9"/>
      <c r="I48" s="10"/>
      <c r="J48" s="9"/>
      <c r="K48" s="9"/>
      <c r="L48" s="11"/>
      <c r="M48" s="9"/>
    </row>
    <row r="49" spans="1:11" ht="20.25">
      <c r="A49" s="109" t="s">
        <v>36</v>
      </c>
      <c r="B49" s="109"/>
      <c r="C49" s="109"/>
      <c r="D49" s="3" t="s">
        <v>2</v>
      </c>
      <c r="E49" s="3" t="s">
        <v>37</v>
      </c>
      <c r="F49" s="3"/>
      <c r="G49" s="2"/>
      <c r="H49" s="2"/>
      <c r="I49" s="2"/>
      <c r="J49" s="3" t="s">
        <v>38</v>
      </c>
      <c r="K49" s="2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49:C49"/>
    <mergeCell ref="E6:E7"/>
    <mergeCell ref="F6:F7"/>
    <mergeCell ref="G6:G7"/>
    <mergeCell ref="H6:I6"/>
  </mergeCells>
  <pageMargins left="0" right="0" top="0" bottom="0" header="0.31496062992125984" footer="0.31496062992125984"/>
  <pageSetup paperSize="9" scale="47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opLeftCell="C1" workbookViewId="0">
      <selection activeCell="C1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108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101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2" t="s">
        <v>12</v>
      </c>
      <c r="M7" s="72" t="s">
        <v>13</v>
      </c>
    </row>
    <row r="8" spans="1:14" ht="20.25">
      <c r="A8" s="18" t="s">
        <v>14</v>
      </c>
      <c r="B8" s="20">
        <v>228589</v>
      </c>
      <c r="C8" s="12">
        <v>151947.70000000001</v>
      </c>
      <c r="D8" s="16">
        <f>C8/B8*100</f>
        <v>66.472008714330087</v>
      </c>
      <c r="E8" s="12">
        <v>258743</v>
      </c>
      <c r="F8" s="12">
        <v>180415</v>
      </c>
      <c r="G8" s="13">
        <v>170548.6</v>
      </c>
      <c r="H8" s="13">
        <f>G8/E8*100</f>
        <v>65.914285603861742</v>
      </c>
      <c r="I8" s="15">
        <f>G8/F8*100</f>
        <v>94.531275115705455</v>
      </c>
      <c r="J8" s="12">
        <v>12208</v>
      </c>
      <c r="K8" s="13">
        <v>4966.2</v>
      </c>
      <c r="L8" s="17">
        <f>G8-C8</f>
        <v>18600.899999999994</v>
      </c>
      <c r="M8" s="14"/>
    </row>
    <row r="9" spans="1:14" ht="20.25">
      <c r="A9" s="5" t="s">
        <v>15</v>
      </c>
      <c r="B9" s="35">
        <v>442302.67</v>
      </c>
      <c r="C9" s="33">
        <v>407850.68</v>
      </c>
      <c r="D9" s="16">
        <f>C9/B9*100</f>
        <v>92.210765989723726</v>
      </c>
      <c r="E9" s="33">
        <f>SUM(E10:E49)</f>
        <v>540737.96</v>
      </c>
      <c r="F9" s="33">
        <f>SUM(F10:F49)</f>
        <v>473080.66000000015</v>
      </c>
      <c r="G9" s="33">
        <f>SUM(G10:G49)</f>
        <v>456388.81</v>
      </c>
      <c r="H9" s="13">
        <f t="shared" ref="H9:H50" si="0">G9/E9*100</f>
        <v>84.401104372254537</v>
      </c>
      <c r="I9" s="15">
        <f t="shared" ref="I9:I49" si="1">G9/F9*100</f>
        <v>96.471669334358296</v>
      </c>
      <c r="J9" s="33">
        <f>SUM(J10:J49)</f>
        <v>51142.1</v>
      </c>
      <c r="K9" s="33">
        <f>SUM(K10:K49)</f>
        <v>20026.300000000003</v>
      </c>
      <c r="L9" s="17">
        <f>G9-C9</f>
        <v>48538.130000000005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701.2</v>
      </c>
      <c r="H10" s="54">
        <f t="shared" si="0"/>
        <v>66.704718417047175</v>
      </c>
      <c r="I10" s="31">
        <f t="shared" si="1"/>
        <v>88.939624556062924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167718.29999999999</v>
      </c>
      <c r="H14" s="54">
        <f t="shared" si="0"/>
        <v>84.999934115767715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49473.3</v>
      </c>
      <c r="H15" s="54">
        <f t="shared" si="0"/>
        <v>84.999682152975481</v>
      </c>
      <c r="I15" s="31">
        <f t="shared" si="1"/>
        <v>94.444073251793981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135.4</v>
      </c>
      <c r="H19" s="54">
        <f t="shared" si="0"/>
        <v>53.20235756385069</v>
      </c>
      <c r="I19" s="31">
        <f t="shared" si="1"/>
        <v>70.927187008905193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283.8</v>
      </c>
      <c r="H20" s="54">
        <f t="shared" si="0"/>
        <v>66.651009863785816</v>
      </c>
      <c r="I20" s="31">
        <f t="shared" si="1"/>
        <v>88.854101440200381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</v>
      </c>
      <c r="H21" s="54">
        <f t="shared" si="0"/>
        <v>62.47544204322201</v>
      </c>
      <c r="I21" s="31">
        <f t="shared" si="1"/>
        <v>83.289680460974324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3063.7</v>
      </c>
      <c r="H23" s="54">
        <f t="shared" si="0"/>
        <v>70.240961093151753</v>
      </c>
      <c r="I23" s="31">
        <f t="shared" si="1"/>
        <v>93.653899061535157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316.60000000000002</v>
      </c>
      <c r="H24" s="54">
        <f t="shared" si="0"/>
        <v>66.666666666666671</v>
      </c>
      <c r="I24" s="31">
        <f t="shared" si="1"/>
        <v>88.882650196518824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20.2</v>
      </c>
      <c r="H25" s="54">
        <f t="shared" si="0"/>
        <v>53.157894736842103</v>
      </c>
      <c r="I25" s="31">
        <f t="shared" si="1"/>
        <v>75.939849624060145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323.39999999999998</v>
      </c>
      <c r="F29" s="34">
        <v>323.39999999999998</v>
      </c>
      <c r="G29" s="34">
        <v>324.8</v>
      </c>
      <c r="H29" s="54">
        <f t="shared" si="0"/>
        <v>100.43290043290045</v>
      </c>
      <c r="I29" s="31">
        <f t="shared" si="1"/>
        <v>100.43290043290045</v>
      </c>
      <c r="J29" s="30">
        <v>1.4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186.6</v>
      </c>
      <c r="G34" s="34">
        <v>215.8</v>
      </c>
      <c r="H34" s="54">
        <f t="shared" si="0"/>
        <v>61.657142857142865</v>
      </c>
      <c r="I34" s="31">
        <f t="shared" si="1"/>
        <v>115.64844587352627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456.7</v>
      </c>
      <c r="G39" s="34">
        <v>456.7</v>
      </c>
      <c r="H39" s="54">
        <f t="shared" si="0"/>
        <v>76.537623596447119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>
        <v>49.7</v>
      </c>
      <c r="K46" s="30">
        <v>49.7</v>
      </c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>
        <v>96.2</v>
      </c>
      <c r="K47" s="30">
        <v>96.2</v>
      </c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>
        <v>66</v>
      </c>
      <c r="K48" s="30">
        <v>66</v>
      </c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>
        <v>19814.400000000001</v>
      </c>
      <c r="K49" s="30">
        <v>19814.400000000001</v>
      </c>
      <c r="L49" s="32"/>
      <c r="M49" s="6"/>
    </row>
    <row r="50" spans="1:13" ht="20.25">
      <c r="A50" s="7" t="s">
        <v>35</v>
      </c>
      <c r="B50" s="6">
        <f>B8+B9</f>
        <v>670891.66999999993</v>
      </c>
      <c r="C50" s="6">
        <f>C8+C9</f>
        <v>559798.38</v>
      </c>
      <c r="D50" s="23">
        <f>C50/B50*100</f>
        <v>83.440949564927536</v>
      </c>
      <c r="E50" s="6">
        <f>E8+E9</f>
        <v>799480.96</v>
      </c>
      <c r="F50" s="6">
        <f t="shared" ref="F50:G50" si="2">F8+F9</f>
        <v>653495.66000000015</v>
      </c>
      <c r="G50" s="6">
        <f t="shared" si="2"/>
        <v>626937.41</v>
      </c>
      <c r="H50" s="57">
        <f t="shared" si="0"/>
        <v>78.418053883359534</v>
      </c>
      <c r="I50" s="19">
        <v>105.58205212128213</v>
      </c>
      <c r="J50" s="6">
        <f>J8+J9</f>
        <v>63350.1</v>
      </c>
      <c r="K50" s="6">
        <f>K8+K9</f>
        <v>24992.500000000004</v>
      </c>
      <c r="L50" s="6">
        <f t="shared" ref="L50:M50" si="3">L8+L9</f>
        <v>67139.03</v>
      </c>
      <c r="M50" s="6">
        <f t="shared" si="3"/>
        <v>0</v>
      </c>
    </row>
    <row r="51" spans="1:13" ht="20.25">
      <c r="A51" s="8"/>
      <c r="B51" s="9"/>
      <c r="C51" s="9"/>
      <c r="D51" s="10"/>
      <c r="E51" s="29"/>
      <c r="F51" s="9"/>
      <c r="G51" s="9"/>
      <c r="H51" s="9"/>
      <c r="I51" s="10"/>
      <c r="J51" s="9"/>
      <c r="K51" s="9"/>
      <c r="L51" s="11"/>
      <c r="M51" s="11"/>
    </row>
    <row r="52" spans="1:13" ht="20.25">
      <c r="A52" s="109" t="s">
        <v>36</v>
      </c>
      <c r="B52" s="109"/>
      <c r="C52" s="109"/>
      <c r="D52" s="3" t="s">
        <v>2</v>
      </c>
      <c r="E52" s="3" t="s">
        <v>37</v>
      </c>
      <c r="F52" s="3"/>
      <c r="G52" s="2"/>
      <c r="H52" s="2"/>
      <c r="I52" s="2"/>
      <c r="J52" s="3" t="s">
        <v>38</v>
      </c>
      <c r="K52" s="2"/>
      <c r="L52" s="11"/>
      <c r="M52" s="9"/>
    </row>
  </sheetData>
  <mergeCells count="17">
    <mergeCell ref="A52:C52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59055118110236227" right="0" top="0" bottom="0" header="0.31496062992125984" footer="0.31496062992125984"/>
  <pageSetup paperSize="9" scale="43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topLeftCell="B1" workbookViewId="0">
      <selection activeCell="G46" sqref="G4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112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101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3" t="s">
        <v>12</v>
      </c>
      <c r="M7" s="73" t="s">
        <v>13</v>
      </c>
    </row>
    <row r="8" spans="1:14" ht="20.25">
      <c r="A8" s="18" t="s">
        <v>14</v>
      </c>
      <c r="B8" s="20">
        <v>228589</v>
      </c>
      <c r="C8" s="12">
        <v>158136.1</v>
      </c>
      <c r="D8" s="16">
        <f>C8/B8*100</f>
        <v>69.179225597032229</v>
      </c>
      <c r="E8" s="12">
        <v>258743</v>
      </c>
      <c r="F8" s="12">
        <v>180415</v>
      </c>
      <c r="G8" s="13">
        <v>174168.5</v>
      </c>
      <c r="H8" s="13">
        <f>G8/E8*100</f>
        <v>67.313318621180088</v>
      </c>
      <c r="I8" s="15">
        <f>G8/F8*100</f>
        <v>96.537704736302416</v>
      </c>
      <c r="J8" s="12">
        <v>15827.9</v>
      </c>
      <c r="K8" s="13">
        <v>3619.9</v>
      </c>
      <c r="L8" s="17">
        <f>G8-C8</f>
        <v>16032.399999999994</v>
      </c>
      <c r="M8" s="14"/>
    </row>
    <row r="9" spans="1:14" ht="20.25">
      <c r="A9" s="5" t="s">
        <v>15</v>
      </c>
      <c r="B9" s="35">
        <v>494492.78</v>
      </c>
      <c r="C9" s="33">
        <v>411523.08</v>
      </c>
      <c r="D9" s="16">
        <f>C9/B9*100</f>
        <v>83.221251481164188</v>
      </c>
      <c r="E9" s="33">
        <f>SUM(E10:E49)</f>
        <v>540747.36</v>
      </c>
      <c r="F9" s="33">
        <f>SUM(F10:F49)</f>
        <v>473259.26000000013</v>
      </c>
      <c r="G9" s="33">
        <f>SUM(G10:G49)</f>
        <v>456574.41000000003</v>
      </c>
      <c r="H9" s="13">
        <f t="shared" ref="H9:H50" si="0">G9/E9*100</f>
        <v>84.433960065935423</v>
      </c>
      <c r="I9" s="15">
        <f t="shared" ref="I9:I49" si="1">G9/F9*100</f>
        <v>96.474479971083909</v>
      </c>
      <c r="J9" s="33">
        <f>SUM(J10:J49)</f>
        <v>51146.1</v>
      </c>
      <c r="K9" s="33">
        <f>SUM(K10:K49)</f>
        <v>4</v>
      </c>
      <c r="L9" s="17">
        <f>G9-C9</f>
        <v>45051.330000000016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788.4</v>
      </c>
      <c r="G10" s="34">
        <v>701.1</v>
      </c>
      <c r="H10" s="54">
        <f t="shared" si="0"/>
        <v>66.695205479452056</v>
      </c>
      <c r="I10" s="31">
        <f t="shared" si="1"/>
        <v>88.926940639269418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9962.9</v>
      </c>
      <c r="H11" s="54">
        <f t="shared" si="0"/>
        <v>66.663321088517307</v>
      </c>
      <c r="I11" s="31">
        <f t="shared" si="1"/>
        <v>88.884626364998937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134808</v>
      </c>
      <c r="H12" s="54">
        <f t="shared" si="0"/>
        <v>78.333342049434236</v>
      </c>
      <c r="I12" s="31">
        <f t="shared" si="1"/>
        <v>92.156876149329022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912.7</v>
      </c>
      <c r="H13" s="54">
        <f t="shared" si="0"/>
        <v>61.610638585122182</v>
      </c>
      <c r="I13" s="31">
        <f t="shared" si="1"/>
        <v>88.02198861992477</v>
      </c>
      <c r="J13" s="30">
        <v>123.4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167718.29999999999</v>
      </c>
      <c r="G14" s="34">
        <v>167718.39999999999</v>
      </c>
      <c r="H14" s="54">
        <f t="shared" si="0"/>
        <v>84.999984795946403</v>
      </c>
      <c r="I14" s="31">
        <f t="shared" si="1"/>
        <v>100.00005962378584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49473.4</v>
      </c>
      <c r="H15" s="54">
        <f t="shared" si="0"/>
        <v>84.999853962177923</v>
      </c>
      <c r="I15" s="31">
        <f t="shared" si="1"/>
        <v>94.444264150871376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310</v>
      </c>
      <c r="H17" s="54">
        <f t="shared" si="0"/>
        <v>61.666998209667803</v>
      </c>
      <c r="I17" s="31">
        <f t="shared" si="1"/>
        <v>88.093208297811884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170.7</v>
      </c>
      <c r="G18" s="34">
        <v>150.5</v>
      </c>
      <c r="H18" s="54">
        <f t="shared" si="0"/>
        <v>61.70561705617056</v>
      </c>
      <c r="I18" s="31">
        <f t="shared" si="1"/>
        <v>88.16637375512596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169.7</v>
      </c>
      <c r="H19" s="54">
        <f t="shared" si="0"/>
        <v>66.679764243614926</v>
      </c>
      <c r="I19" s="31">
        <f t="shared" si="1"/>
        <v>88.89470927187007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283.7</v>
      </c>
      <c r="H20" s="54">
        <f t="shared" si="0"/>
        <v>66.627524659464527</v>
      </c>
      <c r="I20" s="31">
        <f t="shared" si="1"/>
        <v>88.82279273638072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>
        <v>21.1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3271.3</v>
      </c>
      <c r="G23" s="34">
        <v>3063.8</v>
      </c>
      <c r="H23" s="54">
        <f t="shared" si="0"/>
        <v>70.243253777196969</v>
      </c>
      <c r="I23" s="31">
        <f t="shared" si="1"/>
        <v>93.656955950233851</v>
      </c>
      <c r="J23" s="30">
        <v>218.1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316.5</v>
      </c>
      <c r="H24" s="54">
        <f t="shared" si="0"/>
        <v>66.64560960202148</v>
      </c>
      <c r="I24" s="31">
        <f t="shared" si="1"/>
        <v>88.854576080853448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23.4</v>
      </c>
      <c r="H25" s="54">
        <f t="shared" si="0"/>
        <v>61.578947368421041</v>
      </c>
      <c r="I25" s="31">
        <f t="shared" si="1"/>
        <v>87.969924812030058</v>
      </c>
      <c r="J25" s="30">
        <v>3.1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>
        <v>5.4</v>
      </c>
      <c r="K29" s="30">
        <v>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1810.3</v>
      </c>
      <c r="F32" s="34">
        <v>1810.3</v>
      </c>
      <c r="G32" s="34">
        <v>1810.3</v>
      </c>
      <c r="H32" s="54">
        <f t="shared" si="0"/>
        <v>100</v>
      </c>
      <c r="I32" s="31">
        <f t="shared" si="1"/>
        <v>100</v>
      </c>
      <c r="J32" s="30">
        <v>843.2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215.8</v>
      </c>
      <c r="G34" s="34">
        <v>215.8</v>
      </c>
      <c r="H34" s="54">
        <f t="shared" si="0"/>
        <v>61.657142857142865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>
        <v>4113</v>
      </c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>
        <v>22.8</v>
      </c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>
        <v>49.7</v>
      </c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>
        <v>96.2</v>
      </c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>
        <v>66</v>
      </c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>
        <v>19814.400000000001</v>
      </c>
      <c r="K49" s="30"/>
      <c r="L49" s="32"/>
      <c r="M49" s="6"/>
    </row>
    <row r="50" spans="1:13" ht="20.25">
      <c r="A50" s="7" t="s">
        <v>35</v>
      </c>
      <c r="B50" s="6">
        <f>B8+B9</f>
        <v>723081.78</v>
      </c>
      <c r="C50" s="6">
        <f>C8+C9</f>
        <v>569659.18000000005</v>
      </c>
      <c r="D50" s="23">
        <f>C50/B50*100</f>
        <v>78.782123371992583</v>
      </c>
      <c r="E50" s="6">
        <f>E8+E9</f>
        <v>799490.36</v>
      </c>
      <c r="F50" s="6">
        <f t="shared" ref="F50:G50" si="2">F8+F9</f>
        <v>653674.26000000013</v>
      </c>
      <c r="G50" s="6">
        <f t="shared" si="2"/>
        <v>630742.91</v>
      </c>
      <c r="H50" s="57">
        <f t="shared" si="0"/>
        <v>78.893122613761108</v>
      </c>
      <c r="I50" s="19">
        <v>105.58205212128213</v>
      </c>
      <c r="J50" s="6">
        <f>J8+J9</f>
        <v>66974</v>
      </c>
      <c r="K50" s="6">
        <f>K8+K9</f>
        <v>3623.9</v>
      </c>
      <c r="L50" s="6">
        <f t="shared" ref="L50:M50" si="3">L8+L9</f>
        <v>61083.73000000001</v>
      </c>
      <c r="M50" s="6">
        <f t="shared" si="3"/>
        <v>0</v>
      </c>
    </row>
    <row r="51" spans="1:13" ht="20.25">
      <c r="A51" s="8"/>
      <c r="B51" s="9"/>
      <c r="C51" s="9"/>
      <c r="D51" s="10"/>
      <c r="E51" s="29"/>
      <c r="F51" s="9"/>
      <c r="G51" s="9"/>
      <c r="H51" s="9"/>
      <c r="I51" s="10"/>
      <c r="J51" s="9"/>
      <c r="K51" s="9"/>
      <c r="L51" s="11"/>
      <c r="M51" s="11"/>
    </row>
    <row r="52" spans="1:13" ht="20.25">
      <c r="A52" s="109" t="s">
        <v>36</v>
      </c>
      <c r="B52" s="109"/>
      <c r="C52" s="109"/>
      <c r="D52" s="3" t="s">
        <v>2</v>
      </c>
      <c r="E52" s="3" t="s">
        <v>37</v>
      </c>
      <c r="F52" s="3"/>
      <c r="G52" s="2"/>
      <c r="H52" s="2"/>
      <c r="I52" s="2"/>
      <c r="J52" s="3" t="s">
        <v>38</v>
      </c>
      <c r="K52" s="2"/>
      <c r="L52" s="11"/>
      <c r="M52" s="9"/>
    </row>
  </sheetData>
  <mergeCells count="17">
    <mergeCell ref="A52:C52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3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topLeftCell="B1" workbookViewId="0">
      <selection activeCell="B1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114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4" t="s">
        <v>12</v>
      </c>
      <c r="M7" s="74" t="s">
        <v>13</v>
      </c>
    </row>
    <row r="8" spans="1:14" ht="20.25">
      <c r="A8" s="18" t="s">
        <v>14</v>
      </c>
      <c r="B8" s="20">
        <v>228589</v>
      </c>
      <c r="C8" s="12">
        <v>165179.9</v>
      </c>
      <c r="D8" s="16">
        <f>C8/B8*100</f>
        <v>72.260651212438049</v>
      </c>
      <c r="E8" s="12">
        <v>258743</v>
      </c>
      <c r="F8" s="12">
        <v>180415</v>
      </c>
      <c r="G8" s="13">
        <v>180664.6</v>
      </c>
      <c r="H8" s="13">
        <f>G8/E8*100</f>
        <v>69.823956590129981</v>
      </c>
      <c r="I8" s="15">
        <f>G8/F8*100</f>
        <v>100.13834769836211</v>
      </c>
      <c r="J8" s="12">
        <v>6496.1</v>
      </c>
      <c r="K8" s="13">
        <v>6496.1</v>
      </c>
      <c r="L8" s="17">
        <f>G8-C8</f>
        <v>15484.700000000012</v>
      </c>
      <c r="M8" s="14"/>
    </row>
    <row r="9" spans="1:14" ht="20.25">
      <c r="A9" s="5" t="s">
        <v>15</v>
      </c>
      <c r="B9" s="35">
        <v>494492.78</v>
      </c>
      <c r="C9" s="33">
        <v>436836.98</v>
      </c>
      <c r="D9" s="16">
        <f>C9/B9*100</f>
        <v>88.340416213963721</v>
      </c>
      <c r="E9" s="33">
        <f>SUM(E10:E49)</f>
        <v>541688.55999999994</v>
      </c>
      <c r="F9" s="33">
        <f>SUM(F10:F49)</f>
        <v>484098.66000000009</v>
      </c>
      <c r="G9" s="33">
        <f>SUM(G10:G50)</f>
        <v>483800.70999999996</v>
      </c>
      <c r="H9" s="13">
        <f t="shared" ref="H9:H51" si="0">G9/E9*100</f>
        <v>89.313444241835199</v>
      </c>
      <c r="I9" s="15">
        <f t="shared" ref="I9:I50" si="1">G9/F9*100</f>
        <v>99.938452628643887</v>
      </c>
      <c r="J9" s="33">
        <f>SUM(J10:J50)</f>
        <v>27226.3</v>
      </c>
      <c r="K9" s="33">
        <f>SUM(K10:K50)</f>
        <v>27226.3</v>
      </c>
      <c r="L9" s="17">
        <f>G9-C9</f>
        <v>46963.729999999981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>
        <v>87.7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>
        <v>1245.3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>
        <v>11473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>
        <v>123.3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>
        <v>9865.7999999999993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>
        <v>2910.2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>
        <v>41.9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>
        <v>20.3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169.7</v>
      </c>
      <c r="H19" s="54">
        <f t="shared" si="0"/>
        <v>66.679764243614926</v>
      </c>
      <c r="I19" s="31">
        <f t="shared" si="1"/>
        <v>88.89470927187007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>
        <v>239.3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>
        <v>39.6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>
        <v>3.2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>
        <v>941.2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215.8</v>
      </c>
      <c r="G34" s="34">
        <v>215.8</v>
      </c>
      <c r="H34" s="54">
        <f t="shared" si="0"/>
        <v>61.657142857142865</v>
      </c>
      <c r="I34" s="31">
        <f t="shared" si="1"/>
        <v>100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>
        <v>200</v>
      </c>
      <c r="L50" s="32"/>
      <c r="M50" s="6"/>
    </row>
    <row r="51" spans="1:13" ht="20.25">
      <c r="A51" s="7" t="s">
        <v>35</v>
      </c>
      <c r="B51" s="6">
        <f>B8+B9</f>
        <v>723081.78</v>
      </c>
      <c r="C51" s="6">
        <f>C8+C9</f>
        <v>602016.88</v>
      </c>
      <c r="D51" s="23">
        <f>C51/B51*100</f>
        <v>83.257094377346917</v>
      </c>
      <c r="E51" s="6">
        <f>E8+E9</f>
        <v>800431.55999999994</v>
      </c>
      <c r="F51" s="6">
        <f t="shared" ref="F51:G51" si="2">F8+F9</f>
        <v>664513.66000000015</v>
      </c>
      <c r="G51" s="6">
        <f t="shared" si="2"/>
        <v>664465.30999999994</v>
      </c>
      <c r="H51" s="57">
        <f t="shared" si="0"/>
        <v>83.013382180982461</v>
      </c>
      <c r="I51" s="19">
        <v>105.58205212128213</v>
      </c>
      <c r="J51" s="6">
        <f>J8+J9</f>
        <v>33722.400000000001</v>
      </c>
      <c r="K51" s="6">
        <f>K8+K9</f>
        <v>33722.400000000001</v>
      </c>
      <c r="L51" s="6">
        <f t="shared" ref="L51:M51" si="3">L8+L9</f>
        <v>62448.429999999993</v>
      </c>
      <c r="M51" s="6">
        <f t="shared" si="3"/>
        <v>0</v>
      </c>
    </row>
    <row r="52" spans="1:13" ht="20.25">
      <c r="A52" s="8"/>
      <c r="B52" s="9"/>
      <c r="C52" s="9"/>
      <c r="D52" s="10"/>
      <c r="E52" s="29"/>
      <c r="F52" s="9"/>
      <c r="G52" s="9"/>
      <c r="H52" s="9"/>
      <c r="I52" s="10"/>
      <c r="J52" s="9"/>
      <c r="K52" s="9"/>
      <c r="L52" s="11"/>
      <c r="M52" s="11"/>
    </row>
    <row r="53" spans="1:13" ht="20.25">
      <c r="A53" s="109" t="s">
        <v>36</v>
      </c>
      <c r="B53" s="109"/>
      <c r="C53" s="109"/>
      <c r="D53" s="3" t="s">
        <v>2</v>
      </c>
      <c r="E53" s="3" t="s">
        <v>37</v>
      </c>
      <c r="F53" s="3"/>
      <c r="G53" s="2"/>
      <c r="H53" s="2"/>
      <c r="I53" s="2"/>
      <c r="J53" s="3" t="s">
        <v>38</v>
      </c>
      <c r="K53" s="2"/>
      <c r="L53" s="11"/>
      <c r="M53" s="9"/>
    </row>
  </sheetData>
  <mergeCells count="17">
    <mergeCell ref="A53:C53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3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topLeftCell="C3" workbookViewId="0">
      <selection activeCell="F4" sqref="F4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116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114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5" t="s">
        <v>12</v>
      </c>
      <c r="M7" s="75" t="s">
        <v>13</v>
      </c>
    </row>
    <row r="8" spans="1:14" ht="20.25">
      <c r="A8" s="18" t="s">
        <v>14</v>
      </c>
      <c r="B8" s="20">
        <v>228589</v>
      </c>
      <c r="C8" s="12">
        <v>166436.29999999999</v>
      </c>
      <c r="D8" s="16">
        <f>C8/B8*100</f>
        <v>72.810283959420616</v>
      </c>
      <c r="E8" s="12">
        <v>258743</v>
      </c>
      <c r="F8" s="12">
        <v>180415</v>
      </c>
      <c r="G8" s="13">
        <v>184084</v>
      </c>
      <c r="H8" s="13">
        <f>G8/E8*100</f>
        <v>71.145499588394671</v>
      </c>
      <c r="I8" s="15">
        <f>G8/F8*100</f>
        <v>102.0336446526065</v>
      </c>
      <c r="J8" s="12">
        <v>4472</v>
      </c>
      <c r="K8" s="13">
        <v>3042.9</v>
      </c>
      <c r="L8" s="17">
        <f>G8-C8</f>
        <v>17647.700000000012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SUM(E10:E51)</f>
        <v>542888.55999999994</v>
      </c>
      <c r="F9" s="33">
        <f>SUM(F10:F49)</f>
        <v>484127.8600000001</v>
      </c>
      <c r="G9" s="33">
        <f>SUM(G10:G51)</f>
        <v>484851.11</v>
      </c>
      <c r="H9" s="13">
        <f t="shared" ref="H9:H52" si="0">G9/E9*100</f>
        <v>89.309509487545668</v>
      </c>
      <c r="I9" s="15">
        <f t="shared" ref="I9:I51" si="1">G9/F9*100</f>
        <v>100.14939235267309</v>
      </c>
      <c r="J9" s="33">
        <f>SUM(J10:J51)</f>
        <v>28276.7</v>
      </c>
      <c r="K9" s="33">
        <f>SUM(K10:K51)</f>
        <v>1050.4000000000001</v>
      </c>
      <c r="L9" s="17">
        <f>G9-C9</f>
        <v>47964.02999999997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>
        <v>29.2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>
        <v>1000</v>
      </c>
      <c r="L51" s="32"/>
      <c r="M51" s="6"/>
    </row>
    <row r="52" spans="1:13" ht="20.25">
      <c r="A52" s="7" t="s">
        <v>35</v>
      </c>
      <c r="B52" s="6">
        <f>B8+B9</f>
        <v>723081.78</v>
      </c>
      <c r="C52" s="6">
        <f>C8+C9</f>
        <v>603323.38</v>
      </c>
      <c r="D52" s="23">
        <f>C52/B52*100</f>
        <v>83.43777933389498</v>
      </c>
      <c r="E52" s="6">
        <f>E8+E9</f>
        <v>801631.55999999994</v>
      </c>
      <c r="F52" s="6">
        <f t="shared" ref="F52:G52" si="2">F8+F9</f>
        <v>664542.8600000001</v>
      </c>
      <c r="G52" s="6">
        <f t="shared" si="2"/>
        <v>668935.11</v>
      </c>
      <c r="H52" s="57">
        <f t="shared" si="0"/>
        <v>83.446703370810411</v>
      </c>
      <c r="I52" s="19">
        <v>105.58205212128213</v>
      </c>
      <c r="J52" s="6">
        <f>J8+J9</f>
        <v>32748.7</v>
      </c>
      <c r="K52" s="6">
        <f>K8+K9</f>
        <v>4093.3</v>
      </c>
      <c r="L52" s="6">
        <f t="shared" ref="L52:M52" si="3">L8+L9</f>
        <v>65611.729999999981</v>
      </c>
      <c r="M52" s="6">
        <f t="shared" si="3"/>
        <v>0</v>
      </c>
    </row>
    <row r="53" spans="1:13" ht="20.25">
      <c r="A53" s="8"/>
      <c r="B53" s="9"/>
      <c r="C53" s="9"/>
      <c r="D53" s="10"/>
      <c r="E53" s="29"/>
      <c r="F53" s="9"/>
      <c r="G53" s="9"/>
      <c r="H53" s="9"/>
      <c r="I53" s="10"/>
      <c r="J53" s="9"/>
      <c r="K53" s="9"/>
      <c r="L53" s="11"/>
      <c r="M53" s="11"/>
    </row>
    <row r="54" spans="1:13" ht="20.25">
      <c r="A54" s="109" t="s">
        <v>36</v>
      </c>
      <c r="B54" s="109"/>
      <c r="C54" s="109"/>
      <c r="D54" s="3" t="s">
        <v>2</v>
      </c>
      <c r="E54" s="3" t="s">
        <v>37</v>
      </c>
      <c r="F54" s="3"/>
      <c r="G54" s="2"/>
      <c r="H54" s="2"/>
      <c r="I54" s="2"/>
      <c r="J54" s="3" t="s">
        <v>38</v>
      </c>
      <c r="K54" s="2"/>
      <c r="L54" s="11"/>
      <c r="M54" s="9"/>
    </row>
  </sheetData>
  <mergeCells count="17">
    <mergeCell ref="A54:C54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8740157480314965" right="0" top="0" bottom="0" header="0.31496062992125984" footer="0.31496062992125984"/>
  <pageSetup paperSize="9" scale="42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1" workbookViewId="0">
      <selection activeCell="C1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3.5703125" style="1" customWidth="1"/>
    <col min="11" max="11" width="13.71093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118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114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6" t="s">
        <v>12</v>
      </c>
      <c r="M7" s="76" t="s">
        <v>13</v>
      </c>
    </row>
    <row r="8" spans="1:14" ht="20.25">
      <c r="A8" s="18" t="s">
        <v>14</v>
      </c>
      <c r="B8" s="20">
        <v>228589</v>
      </c>
      <c r="C8" s="12">
        <v>170183.1</v>
      </c>
      <c r="D8" s="16">
        <f>C8/B8*100</f>
        <v>74.449382953685443</v>
      </c>
      <c r="E8" s="12">
        <v>258743</v>
      </c>
      <c r="F8" s="12">
        <v>190353</v>
      </c>
      <c r="G8" s="13">
        <v>190352.4</v>
      </c>
      <c r="H8" s="13">
        <f>G8/E8*100</f>
        <v>73.568135176603818</v>
      </c>
      <c r="I8" s="15">
        <f>G8/F8*100</f>
        <v>99.999684796141892</v>
      </c>
      <c r="J8" s="12">
        <v>10746.8</v>
      </c>
      <c r="K8" s="13">
        <v>5662.3</v>
      </c>
      <c r="L8" s="17">
        <f>G8-C8</f>
        <v>20169.299999999988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SUM(E10:E53)</f>
        <v>543488.55999999994</v>
      </c>
      <c r="F9" s="33">
        <f>SUM(F10:F53)</f>
        <v>485927.8600000001</v>
      </c>
      <c r="G9" s="33">
        <f>SUM(G10:G53)</f>
        <v>485451.11</v>
      </c>
      <c r="H9" s="13">
        <f t="shared" ref="H9:H54" si="0">G9/E9*100</f>
        <v>89.321311565417318</v>
      </c>
      <c r="I9" s="15">
        <f t="shared" ref="I9:I53" si="1">G9/F9*100</f>
        <v>99.901888728915409</v>
      </c>
      <c r="J9" s="33">
        <f>SUM(J10:J53)</f>
        <v>28876.7</v>
      </c>
      <c r="K9" s="33">
        <f>SUM(K10:K53)</f>
        <v>600</v>
      </c>
      <c r="L9" s="17">
        <f>G9-C9</f>
        <v>48564.02999999997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1387.95</v>
      </c>
      <c r="H16" s="54">
        <f t="shared" si="0"/>
        <v>75.802839978154012</v>
      </c>
      <c r="I16" s="31">
        <f t="shared" si="1"/>
        <v>75.802839978154012</v>
      </c>
      <c r="J16" s="30"/>
      <c r="K16" s="30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34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>
        <v>500</v>
      </c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34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>
        <v>100</v>
      </c>
      <c r="L53" s="32"/>
      <c r="M53" s="6"/>
    </row>
    <row r="54" spans="1:13" ht="20.25">
      <c r="A54" s="7" t="s">
        <v>35</v>
      </c>
      <c r="B54" s="6">
        <f>B8+B9</f>
        <v>723081.78</v>
      </c>
      <c r="C54" s="6">
        <f>C8+C9</f>
        <v>607070.18000000005</v>
      </c>
      <c r="D54" s="23">
        <f>C54/B54*100</f>
        <v>83.955950321414548</v>
      </c>
      <c r="E54" s="6">
        <f>E8+E9</f>
        <v>802231.55999999994</v>
      </c>
      <c r="F54" s="6">
        <f t="shared" ref="F54:G54" si="2">F8+F9</f>
        <v>676280.8600000001</v>
      </c>
      <c r="G54" s="6">
        <f t="shared" si="2"/>
        <v>675803.51</v>
      </c>
      <c r="H54" s="57">
        <f t="shared" si="0"/>
        <v>84.240454214989995</v>
      </c>
      <c r="I54" s="19">
        <v>105.58205212128213</v>
      </c>
      <c r="J54" s="6">
        <f>J8+J9</f>
        <v>39623.5</v>
      </c>
      <c r="K54" s="6">
        <f>K8+K9</f>
        <v>6262.3</v>
      </c>
      <c r="L54" s="6">
        <f t="shared" ref="L54:M54" si="3">L8+L9</f>
        <v>68733.329999999958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9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2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39370078740157483" right="0" top="0" bottom="0" header="0.31496062992125984" footer="0.31496062992125984"/>
  <pageSetup paperSize="9" scale="41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B10" workbookViewId="0">
      <selection activeCell="B10" sqref="A1:XFD1048576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1" customWidth="1"/>
    <col min="8" max="8" width="14.7109375" style="1" customWidth="1"/>
    <col min="9" max="9" width="19.7109375" style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2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14" t="s">
        <v>6</v>
      </c>
      <c r="H6" s="124" t="s">
        <v>7</v>
      </c>
      <c r="I6" s="124"/>
      <c r="J6" s="107" t="s">
        <v>114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16"/>
      <c r="H7" s="55" t="s">
        <v>69</v>
      </c>
      <c r="I7" s="55" t="s">
        <v>106</v>
      </c>
      <c r="J7" s="107"/>
      <c r="K7" s="108"/>
      <c r="L7" s="77" t="s">
        <v>12</v>
      </c>
      <c r="M7" s="77" t="s">
        <v>13</v>
      </c>
    </row>
    <row r="8" spans="1:14" ht="20.25">
      <c r="A8" s="18" t="s">
        <v>14</v>
      </c>
      <c r="B8" s="20">
        <v>228589</v>
      </c>
      <c r="C8" s="12">
        <v>173853.7</v>
      </c>
      <c r="D8" s="16">
        <f>C8/B8*100</f>
        <v>76.055147010573563</v>
      </c>
      <c r="E8" s="12">
        <v>258743</v>
      </c>
      <c r="F8" s="12">
        <v>196540</v>
      </c>
      <c r="G8" s="13">
        <v>196538.9</v>
      </c>
      <c r="H8" s="13">
        <f>G8/E8*100</f>
        <v>75.959117734586059</v>
      </c>
      <c r="I8" s="15">
        <f>G8/F8*100</f>
        <v>99.999440317492613</v>
      </c>
      <c r="J8" s="12">
        <v>16933.400000000001</v>
      </c>
      <c r="K8" s="13">
        <v>6186.5</v>
      </c>
      <c r="L8" s="17">
        <f>G8-C8</f>
        <v>22685.199999999983</v>
      </c>
      <c r="M8" s="14"/>
    </row>
    <row r="9" spans="1:14" ht="20.25">
      <c r="A9" s="5" t="s">
        <v>15</v>
      </c>
      <c r="B9" s="35">
        <v>494492.78</v>
      </c>
      <c r="C9" s="33">
        <v>436887.08</v>
      </c>
      <c r="D9" s="16">
        <f>C9/B9*100</f>
        <v>88.350547807796104</v>
      </c>
      <c r="E9" s="33">
        <f>SUM(E10:E53)</f>
        <v>543488.55999999994</v>
      </c>
      <c r="F9" s="33">
        <f>SUM(F10:F53)</f>
        <v>485927.8600000001</v>
      </c>
      <c r="G9" s="33">
        <f>SUM(G10:G53)</f>
        <v>485894.16</v>
      </c>
      <c r="H9" s="13">
        <f t="shared" ref="H9:H54" si="0">G9/E9*100</f>
        <v>89.402831220587245</v>
      </c>
      <c r="I9" s="15">
        <f t="shared" ref="I9:I53" si="1">G9/F9*100</f>
        <v>99.993064814188642</v>
      </c>
      <c r="J9" s="33">
        <f>SUM(J10:J53)</f>
        <v>29319.75</v>
      </c>
      <c r="K9" s="33">
        <f>SUM(K10:K53)</f>
        <v>443.05</v>
      </c>
      <c r="L9" s="17">
        <f>G9-C9</f>
        <v>49007.079999999958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788.8</v>
      </c>
      <c r="G10" s="34">
        <v>788.8</v>
      </c>
      <c r="H10" s="54">
        <f t="shared" si="0"/>
        <v>75.038051750380504</v>
      </c>
      <c r="I10" s="31">
        <f t="shared" si="1"/>
        <v>100</v>
      </c>
      <c r="J10" s="30">
        <v>87.7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11208.8</v>
      </c>
      <c r="G11" s="34">
        <v>11208.2</v>
      </c>
      <c r="H11" s="54">
        <f t="shared" si="0"/>
        <v>74.995818027313305</v>
      </c>
      <c r="I11" s="31">
        <f t="shared" si="1"/>
        <v>99.99464706302193</v>
      </c>
      <c r="J11" s="30">
        <v>1245.3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146281</v>
      </c>
      <c r="G12" s="34">
        <v>146281</v>
      </c>
      <c r="H12" s="54">
        <f t="shared" si="0"/>
        <v>84.999997094633045</v>
      </c>
      <c r="I12" s="31">
        <f t="shared" si="1"/>
        <v>100</v>
      </c>
      <c r="J12" s="30">
        <v>11473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1036.9000000000001</v>
      </c>
      <c r="G13" s="34">
        <v>1036</v>
      </c>
      <c r="H13" s="54">
        <f t="shared" si="0"/>
        <v>69.933846361549882</v>
      </c>
      <c r="I13" s="31">
        <f t="shared" si="1"/>
        <v>99.913202816086397</v>
      </c>
      <c r="J13" s="30">
        <v>123.3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177584.2</v>
      </c>
      <c r="G14" s="34">
        <v>177584.2</v>
      </c>
      <c r="H14" s="54">
        <f t="shared" si="0"/>
        <v>89.999989863964274</v>
      </c>
      <c r="I14" s="31">
        <f t="shared" si="1"/>
        <v>100</v>
      </c>
      <c r="J14" s="30">
        <v>9865.7999999999993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52383.7</v>
      </c>
      <c r="G15" s="34">
        <v>52383.6</v>
      </c>
      <c r="H15" s="54">
        <f t="shared" si="0"/>
        <v>89.999845371717797</v>
      </c>
      <c r="I15" s="31">
        <f t="shared" si="1"/>
        <v>99.999809100922619</v>
      </c>
      <c r="J15" s="30">
        <v>2910.2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34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>
        <v>443.05</v>
      </c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351.9</v>
      </c>
      <c r="G17" s="34">
        <v>351.9</v>
      </c>
      <c r="H17" s="54">
        <f t="shared" si="0"/>
        <v>70.001989258006759</v>
      </c>
      <c r="I17" s="31">
        <f t="shared" si="1"/>
        <v>100</v>
      </c>
      <c r="J17" s="30">
        <v>41.9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170.8</v>
      </c>
      <c r="G18" s="34">
        <v>170.8</v>
      </c>
      <c r="H18" s="54">
        <f t="shared" si="0"/>
        <v>70.028700287002877</v>
      </c>
      <c r="I18" s="31">
        <f t="shared" si="1"/>
        <v>100</v>
      </c>
      <c r="J18" s="30">
        <v>20.3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34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319.39999999999998</v>
      </c>
      <c r="G20" s="34">
        <v>319.2</v>
      </c>
      <c r="H20" s="54">
        <f t="shared" si="0"/>
        <v>74.964772193518087</v>
      </c>
      <c r="I20" s="31">
        <f t="shared" si="1"/>
        <v>99.937382592360677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34">
        <v>159.1</v>
      </c>
      <c r="H21" s="54">
        <f t="shared" si="0"/>
        <v>62.514734774066795</v>
      </c>
      <c r="I21" s="31">
        <f t="shared" si="1"/>
        <v>83.342063907805127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34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3303.1</v>
      </c>
      <c r="G23" s="34">
        <v>3303.1</v>
      </c>
      <c r="H23" s="54">
        <f t="shared" si="0"/>
        <v>75.729646697388631</v>
      </c>
      <c r="I23" s="31">
        <f t="shared" si="1"/>
        <v>100</v>
      </c>
      <c r="J23" s="30">
        <v>239.3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356.2</v>
      </c>
      <c r="G24" s="34">
        <v>356.1</v>
      </c>
      <c r="H24" s="54">
        <f t="shared" si="0"/>
        <v>74.984207201516114</v>
      </c>
      <c r="I24" s="31">
        <f t="shared" si="1"/>
        <v>99.971925884334652</v>
      </c>
      <c r="J24" s="30">
        <v>39.6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26.6</v>
      </c>
      <c r="G25" s="34">
        <v>26.6</v>
      </c>
      <c r="H25" s="54">
        <f t="shared" si="0"/>
        <v>70</v>
      </c>
      <c r="I25" s="31">
        <f t="shared" si="1"/>
        <v>100</v>
      </c>
      <c r="J25" s="30">
        <v>3.2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34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34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332.8</v>
      </c>
      <c r="F29" s="34">
        <v>332.8</v>
      </c>
      <c r="G29" s="34">
        <v>332.8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34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34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34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34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34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34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34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34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34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34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34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34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34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34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34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34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34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34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34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34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34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34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34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34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723081.78</v>
      </c>
      <c r="C54" s="6">
        <f>C8+C9</f>
        <v>610740.78</v>
      </c>
      <c r="D54" s="23">
        <f>C54/B54*100</f>
        <v>84.463583081847261</v>
      </c>
      <c r="E54" s="6">
        <f>E8+E9</f>
        <v>802231.55999999994</v>
      </c>
      <c r="F54" s="6">
        <f t="shared" ref="F54:G54" si="2">F8+F9</f>
        <v>682467.8600000001</v>
      </c>
      <c r="G54" s="6">
        <f t="shared" si="2"/>
        <v>682433.05999999994</v>
      </c>
      <c r="H54" s="57">
        <f t="shared" si="0"/>
        <v>85.066842795364465</v>
      </c>
      <c r="I54" s="19">
        <v>105.58205212128213</v>
      </c>
      <c r="J54" s="6">
        <f>J8+J9</f>
        <v>46253.15</v>
      </c>
      <c r="K54" s="6">
        <f>K8+K9</f>
        <v>6629.55</v>
      </c>
      <c r="L54" s="6">
        <f t="shared" ref="L54:M54" si="3">L8+L9</f>
        <v>71692.279999999941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9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2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51181102362204722" right="0" top="0" bottom="0" header="0.31496062992125984" footer="0.31496062992125984"/>
  <pageSetup paperSize="9" scale="41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D3" workbookViewId="0">
      <selection activeCell="K22" sqref="K22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customWidth="1"/>
    <col min="7" max="7" width="15.85546875" style="86" customWidth="1"/>
    <col min="8" max="8" width="14.7109375" style="1" customWidth="1"/>
    <col min="9" max="9" width="19.7109375" style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93</v>
      </c>
      <c r="G6" s="125" t="s">
        <v>6</v>
      </c>
      <c r="H6" s="124" t="s">
        <v>7</v>
      </c>
      <c r="I6" s="124"/>
      <c r="J6" s="107" t="s">
        <v>114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26"/>
      <c r="H7" s="55" t="s">
        <v>69</v>
      </c>
      <c r="I7" s="55" t="s">
        <v>106</v>
      </c>
      <c r="J7" s="107"/>
      <c r="K7" s="108"/>
      <c r="L7" s="79" t="s">
        <v>12</v>
      </c>
      <c r="M7" s="79" t="s">
        <v>13</v>
      </c>
    </row>
    <row r="8" spans="1:14" ht="20.25">
      <c r="A8" s="18" t="s">
        <v>14</v>
      </c>
      <c r="B8" s="20">
        <v>228589</v>
      </c>
      <c r="C8" s="12">
        <v>181795.4</v>
      </c>
      <c r="D8" s="16">
        <f>C8/B8*100</f>
        <v>79.52937367939839</v>
      </c>
      <c r="E8" s="12">
        <v>258743</v>
      </c>
      <c r="F8" s="12">
        <v>196540</v>
      </c>
      <c r="G8" s="81">
        <v>204025.9</v>
      </c>
      <c r="H8" s="13">
        <f>G8/E8*100</f>
        <v>78.852722585731783</v>
      </c>
      <c r="I8" s="15">
        <f>G8/F8*100</f>
        <v>103.80884298361657</v>
      </c>
      <c r="J8" s="12">
        <v>24420.3</v>
      </c>
      <c r="K8" s="13">
        <v>7487</v>
      </c>
      <c r="L8" s="17">
        <f>G8-C8</f>
        <v>22230.5</v>
      </c>
      <c r="M8" s="14"/>
    </row>
    <row r="9" spans="1:14" ht="20.25">
      <c r="A9" s="5" t="s">
        <v>15</v>
      </c>
      <c r="B9" s="35">
        <v>494510.88</v>
      </c>
      <c r="C9" s="33">
        <v>436905.18</v>
      </c>
      <c r="D9" s="16">
        <f>C9/B9*100</f>
        <v>88.350974198990315</v>
      </c>
      <c r="E9" s="33">
        <f>SUM(E10:E53)</f>
        <v>543490.05999999994</v>
      </c>
      <c r="F9" s="33">
        <f>SUM(F10:F53)</f>
        <v>504921.26000000013</v>
      </c>
      <c r="G9" s="82">
        <f>SUM(G10:G53)</f>
        <v>504910.66000000009</v>
      </c>
      <c r="H9" s="13">
        <f t="shared" ref="H9:H54" si="0">G9/E9*100</f>
        <v>92.901544510308085</v>
      </c>
      <c r="I9" s="15">
        <f t="shared" ref="I9:I53" si="1">G9/F9*100</f>
        <v>99.997900662768686</v>
      </c>
      <c r="J9" s="33">
        <f>SUM(J10:J53)</f>
        <v>48334.649999999994</v>
      </c>
      <c r="K9" s="33">
        <f>SUM(K10:K53)</f>
        <v>19014.900000000001</v>
      </c>
      <c r="L9" s="17">
        <f>G9-C9</f>
        <v>68005.480000000098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>
        <v>175.2</v>
      </c>
      <c r="K10" s="30">
        <v>87.5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>
        <v>2368.3000000000002</v>
      </c>
      <c r="K11" s="30">
        <v>1123</v>
      </c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>
        <v>20077.8</v>
      </c>
      <c r="K12" s="30">
        <v>8604.7999999999993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>
        <v>271.8</v>
      </c>
      <c r="K13" s="30">
        <v>148.5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>
        <v>16443</v>
      </c>
      <c r="K14" s="30">
        <v>6577.2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>
        <v>4850.3999999999996</v>
      </c>
      <c r="K15" s="30">
        <v>1940.2</v>
      </c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>
        <v>90.4</v>
      </c>
      <c r="K17" s="30">
        <v>48.5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>
        <v>43.7</v>
      </c>
      <c r="K18" s="30">
        <v>23.4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>
        <v>71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>
        <v>21.2</v>
      </c>
      <c r="K21" s="30">
        <v>21.2</v>
      </c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>
        <v>602.79999999999995</v>
      </c>
      <c r="K23" s="30">
        <v>363.5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>
        <v>77.400000000000006</v>
      </c>
      <c r="K24" s="30">
        <v>37.799999999999997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>
        <v>7</v>
      </c>
      <c r="K25" s="30">
        <v>3.8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334.3</v>
      </c>
      <c r="F29" s="34">
        <v>334.3</v>
      </c>
      <c r="G29" s="83">
        <v>334.3</v>
      </c>
      <c r="H29" s="54">
        <f t="shared" si="0"/>
        <v>100</v>
      </c>
      <c r="I29" s="31">
        <f t="shared" si="1"/>
        <v>100</v>
      </c>
      <c r="J29" s="30"/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83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723099.88</v>
      </c>
      <c r="C54" s="6">
        <f>C8+C9</f>
        <v>618700.57999999996</v>
      </c>
      <c r="D54" s="23">
        <f>C54/B54*100</f>
        <v>85.562257319141025</v>
      </c>
      <c r="E54" s="6">
        <f>E8+E9</f>
        <v>802233.05999999994</v>
      </c>
      <c r="F54" s="6">
        <f t="shared" ref="F54:G54" si="2">F8+F9</f>
        <v>701461.26000000013</v>
      </c>
      <c r="G54" s="84">
        <f t="shared" si="2"/>
        <v>708936.56</v>
      </c>
      <c r="H54" s="57">
        <f t="shared" si="0"/>
        <v>88.370399494630675</v>
      </c>
      <c r="I54" s="19">
        <v>105.58205212128213</v>
      </c>
      <c r="J54" s="6">
        <f>J8+J9</f>
        <v>72754.95</v>
      </c>
      <c r="K54" s="6">
        <f>K8+K9</f>
        <v>26501.9</v>
      </c>
      <c r="L54" s="6">
        <f t="shared" ref="L54:M54" si="3">L8+L9</f>
        <v>90235.980000000098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39370078740157483" right="0" top="0" bottom="0" header="0.31496062992125984" footer="0.31496062992125984"/>
  <pageSetup paperSize="9" scale="41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7" workbookViewId="0">
      <selection activeCell="A29" sqref="A29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124</v>
      </c>
      <c r="G6" s="125" t="s">
        <v>6</v>
      </c>
      <c r="H6" s="124" t="s">
        <v>7</v>
      </c>
      <c r="I6" s="124"/>
      <c r="J6" s="107" t="s">
        <v>125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26"/>
      <c r="H7" s="55" t="s">
        <v>69</v>
      </c>
      <c r="I7" s="55" t="s">
        <v>106</v>
      </c>
      <c r="J7" s="107"/>
      <c r="K7" s="108"/>
      <c r="L7" s="87" t="s">
        <v>12</v>
      </c>
      <c r="M7" s="87" t="s">
        <v>13</v>
      </c>
    </row>
    <row r="8" spans="1:14" ht="20.25">
      <c r="A8" s="18" t="s">
        <v>14</v>
      </c>
      <c r="B8" s="20">
        <v>228589</v>
      </c>
      <c r="C8" s="12">
        <v>185666.9</v>
      </c>
      <c r="D8" s="16">
        <f>C8/B8*100</f>
        <v>81.223024729973886</v>
      </c>
      <c r="E8" s="12">
        <v>271760</v>
      </c>
      <c r="F8" s="12">
        <v>258743</v>
      </c>
      <c r="G8" s="81">
        <v>199147.9</v>
      </c>
      <c r="H8" s="13">
        <f>G8/E8*100</f>
        <v>73.280799234618783</v>
      </c>
      <c r="I8" s="15">
        <f>G8/F8*100</f>
        <v>76.967454191997462</v>
      </c>
      <c r="J8" s="12">
        <v>5061.6000000000004</v>
      </c>
      <c r="K8" s="13">
        <v>3092.5</v>
      </c>
      <c r="L8" s="17">
        <f>G8-C8</f>
        <v>13481</v>
      </c>
      <c r="M8" s="14"/>
    </row>
    <row r="9" spans="1:14" ht="20.25">
      <c r="A9" s="5" t="s">
        <v>15</v>
      </c>
      <c r="B9" s="35">
        <v>494510.88</v>
      </c>
      <c r="C9" s="33">
        <v>458086.48</v>
      </c>
      <c r="D9" s="16">
        <f>C9/B9*100</f>
        <v>92.634257106739497</v>
      </c>
      <c r="E9" s="33">
        <f>SUM(E10:E53)</f>
        <v>543495.55999999994</v>
      </c>
      <c r="F9" s="33">
        <v>543490.06000000006</v>
      </c>
      <c r="G9" s="82">
        <f>SUM(G10:G53)</f>
        <v>504916.16000000009</v>
      </c>
      <c r="H9" s="13">
        <f t="shared" ref="H9:H54" si="0">G9/E9*100</f>
        <v>92.90161634439113</v>
      </c>
      <c r="I9" s="15">
        <f t="shared" ref="I9:I53" si="1">G9/F9*100</f>
        <v>92.902556488337623</v>
      </c>
      <c r="J9" s="33">
        <f>SUM(J10:J53)</f>
        <v>48340.149999999994</v>
      </c>
      <c r="K9" s="33">
        <f>SUM(K10:K53)</f>
        <v>5.5</v>
      </c>
      <c r="L9" s="17">
        <f>G9-C9</f>
        <v>46829.680000000109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>
        <v>175.2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>
        <v>2368.3000000000002</v>
      </c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>
        <v>20077.8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>
        <v>271.8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>
        <v>16443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>
        <v>4850.3999999999996</v>
      </c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>
        <v>443.05</v>
      </c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>
        <v>90.4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>
        <v>43.7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190.9</v>
      </c>
      <c r="H19" s="54">
        <f t="shared" si="0"/>
        <v>75.009823182711202</v>
      </c>
      <c r="I19" s="31">
        <f t="shared" si="1"/>
        <v>100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>
        <v>71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>
        <v>602.79999999999995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>
        <v>77.400000000000006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>
        <v>7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>
        <v>5.5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>
        <v>941.2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245</v>
      </c>
      <c r="H34" s="54">
        <f t="shared" si="0"/>
        <v>70</v>
      </c>
      <c r="I34" s="31">
        <f t="shared" si="1"/>
        <v>100</v>
      </c>
      <c r="J34" s="30">
        <v>29.2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198.8</v>
      </c>
      <c r="F36" s="34">
        <v>198.8</v>
      </c>
      <c r="G36" s="83">
        <v>198.8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>
        <v>200</v>
      </c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>
        <v>1000</v>
      </c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>
        <v>500</v>
      </c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>
        <v>100</v>
      </c>
      <c r="K53" s="30"/>
      <c r="L53" s="32"/>
      <c r="M53" s="6"/>
    </row>
    <row r="54" spans="1:13" ht="20.25">
      <c r="A54" s="7" t="s">
        <v>35</v>
      </c>
      <c r="B54" s="6">
        <f>B8+B9</f>
        <v>723099.88</v>
      </c>
      <c r="C54" s="6">
        <f>C8+C9</f>
        <v>643753.38</v>
      </c>
      <c r="D54" s="23">
        <f>C54/B54*100</f>
        <v>89.026896256710756</v>
      </c>
      <c r="E54" s="6">
        <f>E8+E9</f>
        <v>815255.55999999994</v>
      </c>
      <c r="F54" s="6">
        <f t="shared" ref="F54:G54" si="2">F8+F9</f>
        <v>802233.06</v>
      </c>
      <c r="G54" s="84">
        <f t="shared" si="2"/>
        <v>704064.06</v>
      </c>
      <c r="H54" s="57">
        <f t="shared" si="0"/>
        <v>86.361147908025316</v>
      </c>
      <c r="I54" s="19">
        <v>105.58205212128213</v>
      </c>
      <c r="J54" s="6">
        <f>J8+J9</f>
        <v>53401.749999999993</v>
      </c>
      <c r="K54" s="6">
        <f>K8+K9</f>
        <v>3098</v>
      </c>
      <c r="L54" s="6">
        <f t="shared" ref="L54:M54" si="3">L8+L9</f>
        <v>60310.680000000109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78740157480314965" right="0" top="0" bottom="0" header="0.31496062992125984" footer="0.31496062992125984"/>
  <pageSetup paperSize="9" scale="4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workbookViewId="0">
      <selection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1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45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39" t="s">
        <v>12</v>
      </c>
      <c r="L7" s="39" t="s">
        <v>13</v>
      </c>
    </row>
    <row r="8" spans="1:12" ht="20.25">
      <c r="A8" s="18" t="s">
        <v>14</v>
      </c>
      <c r="B8" s="20">
        <v>228589</v>
      </c>
      <c r="C8" s="21">
        <v>14608.4</v>
      </c>
      <c r="D8" s="16">
        <f>C8/B8*100</f>
        <v>6.3906837161893177</v>
      </c>
      <c r="E8" s="12">
        <v>258743</v>
      </c>
      <c r="F8" s="12">
        <v>51748.6</v>
      </c>
      <c r="G8" s="13">
        <v>18741.3</v>
      </c>
      <c r="H8" s="15">
        <v>5.5548318814621833</v>
      </c>
      <c r="I8" s="12">
        <v>4757</v>
      </c>
      <c r="J8" s="13">
        <v>4757</v>
      </c>
      <c r="K8" s="17">
        <f>G8-C8</f>
        <v>4132.8999999999996</v>
      </c>
      <c r="L8" s="14"/>
    </row>
    <row r="9" spans="1:12" ht="20.25">
      <c r="A9" s="5" t="s">
        <v>15</v>
      </c>
      <c r="B9" s="35">
        <v>442302.67</v>
      </c>
      <c r="C9" s="22">
        <v>67108.00999999998</v>
      </c>
      <c r="D9" s="16">
        <f>C9/B9*100</f>
        <v>15.17241801863868</v>
      </c>
      <c r="E9" s="33">
        <f>SUM(E10:E29)</f>
        <v>459571.95999999996</v>
      </c>
      <c r="F9" s="33">
        <f t="shared" ref="F9" si="0">SUM(F10:F29)</f>
        <v>135722.75999999998</v>
      </c>
      <c r="G9" s="33">
        <f>SUM(G10:G29)</f>
        <v>47696.110000000008</v>
      </c>
      <c r="H9" s="15">
        <v>16.15983002659797</v>
      </c>
      <c r="I9" s="33">
        <f t="shared" ref="I9:J9" si="1">SUM(I10:I29)</f>
        <v>17653.649999999998</v>
      </c>
      <c r="J9" s="33">
        <f t="shared" si="1"/>
        <v>17653.649999999998</v>
      </c>
      <c r="K9" s="17"/>
      <c r="L9" s="14">
        <f>C9-G9</f>
        <v>19411.899999999972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105.1</v>
      </c>
      <c r="H10" s="31">
        <v>16.666666666666664</v>
      </c>
      <c r="I10" s="30">
        <v>35</v>
      </c>
      <c r="J10" s="30">
        <v>35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1494.5</v>
      </c>
      <c r="H11" s="31">
        <v>16.665108451757668</v>
      </c>
      <c r="I11" s="30">
        <v>498.20000000000005</v>
      </c>
      <c r="J11" s="30">
        <v>498.20000000000005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17209.5</v>
      </c>
      <c r="H12" s="31">
        <v>16.666821652082536</v>
      </c>
      <c r="I12" s="30">
        <v>5736.5</v>
      </c>
      <c r="J12" s="30">
        <v>5736.5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148.1</v>
      </c>
      <c r="H13" s="31">
        <v>16.761904761904763</v>
      </c>
      <c r="I13" s="30">
        <v>49.3</v>
      </c>
      <c r="J13" s="30">
        <v>49.3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19731.599999999999</v>
      </c>
      <c r="H14" s="31">
        <v>16.666609397227703</v>
      </c>
      <c r="I14" s="30">
        <v>6577.1999999999989</v>
      </c>
      <c r="J14" s="30">
        <v>6577.1999999999989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5820.4</v>
      </c>
      <c r="H15" s="31">
        <v>16.666666666666668</v>
      </c>
      <c r="I15" s="30">
        <v>1940.0999999999995</v>
      </c>
      <c r="J15" s="30">
        <v>1940.0999999999995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v>0</v>
      </c>
      <c r="I16" s="30">
        <v>943.45</v>
      </c>
      <c r="J16" s="30">
        <v>943.45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50.3</v>
      </c>
      <c r="H17" s="31">
        <v>16.633466135458168</v>
      </c>
      <c r="I17" s="30">
        <v>16.799999999999997</v>
      </c>
      <c r="J17" s="30">
        <v>16.799999999999997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24.4</v>
      </c>
      <c r="H18" s="31">
        <v>16.598360655737704</v>
      </c>
      <c r="I18" s="30">
        <v>8.0999999999999979</v>
      </c>
      <c r="J18" s="30">
        <v>8.0999999999999979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>
        <v>50.9</v>
      </c>
      <c r="H19" s="31"/>
      <c r="I19" s="30">
        <v>50.9</v>
      </c>
      <c r="J19" s="30">
        <v>50.9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42.6</v>
      </c>
      <c r="H20" s="31">
        <v>16.666666666666664</v>
      </c>
      <c r="I20" s="30">
        <v>14.200000000000003</v>
      </c>
      <c r="J20" s="30">
        <v>14.200000000000003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>
        <v>50.9</v>
      </c>
      <c r="H21" s="31"/>
      <c r="I21" s="30">
        <v>50.9</v>
      </c>
      <c r="J21" s="30">
        <v>50.9</v>
      </c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>
        <v>1715.9</v>
      </c>
      <c r="H22" s="31"/>
      <c r="I22" s="30">
        <v>1715.9</v>
      </c>
      <c r="J22" s="28">
        <v>1715.9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256.8</v>
      </c>
      <c r="H23" s="31">
        <v>16.666666666666668</v>
      </c>
      <c r="I23" s="30"/>
      <c r="J23" s="28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47.5</v>
      </c>
      <c r="H24" s="31">
        <v>16.680707666385846</v>
      </c>
      <c r="I24" s="30">
        <v>15.8</v>
      </c>
      <c r="J24" s="28">
        <v>15.8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3.8</v>
      </c>
      <c r="H25" s="31">
        <v>17.105263157894736</v>
      </c>
      <c r="I25" s="30">
        <v>1.2999999999999998</v>
      </c>
      <c r="J25" s="28">
        <v>1.2999999999999998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0"/>
      <c r="J26" s="28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81716.409999999974</v>
      </c>
      <c r="D30" s="23">
        <f>C30/B30*100</f>
        <v>12.180268984409954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66437.41</v>
      </c>
      <c r="H30" s="19">
        <v>105.58205212128213</v>
      </c>
      <c r="I30" s="6">
        <f>I8+I9</f>
        <v>22410.649999999998</v>
      </c>
      <c r="J30" s="6">
        <f>J8+J9</f>
        <v>22410.649999999998</v>
      </c>
      <c r="K30" s="6">
        <f t="shared" ref="K30:L30" si="3">K8+K9</f>
        <v>4132.8999999999996</v>
      </c>
      <c r="L30" s="6">
        <f t="shared" si="3"/>
        <v>19411.899999999972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9" t="s">
        <v>36</v>
      </c>
      <c r="B33" s="109"/>
      <c r="C33" s="10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3:C33"/>
    <mergeCell ref="E6:E7"/>
    <mergeCell ref="F6:F7"/>
    <mergeCell ref="G6:G7"/>
    <mergeCell ref="H6:H7"/>
  </mergeCells>
  <pageMargins left="0.19685039370078741" right="0" top="0" bottom="0" header="0" footer="0"/>
  <pageSetup paperSize="9" scale="58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4" workbookViewId="0">
      <selection activeCell="J35" sqref="J35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124</v>
      </c>
      <c r="G6" s="125" t="s">
        <v>6</v>
      </c>
      <c r="H6" s="124" t="s">
        <v>7</v>
      </c>
      <c r="I6" s="124"/>
      <c r="J6" s="107" t="s">
        <v>125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26"/>
      <c r="H7" s="55" t="s">
        <v>69</v>
      </c>
      <c r="I7" s="55" t="s">
        <v>106</v>
      </c>
      <c r="J7" s="107"/>
      <c r="K7" s="108"/>
      <c r="L7" s="88" t="s">
        <v>12</v>
      </c>
      <c r="M7" s="88" t="s">
        <v>13</v>
      </c>
    </row>
    <row r="8" spans="1:14" ht="20.25">
      <c r="A8" s="18" t="s">
        <v>14</v>
      </c>
      <c r="B8" s="20">
        <v>228589</v>
      </c>
      <c r="C8" s="12">
        <v>192113.7</v>
      </c>
      <c r="D8" s="16">
        <f>C8/B8*100</f>
        <v>84.043282922625323</v>
      </c>
      <c r="E8" s="12">
        <v>271094.5</v>
      </c>
      <c r="F8" s="12">
        <v>258743</v>
      </c>
      <c r="G8" s="81">
        <v>215040.1</v>
      </c>
      <c r="H8" s="13">
        <f>G8/E8*100</f>
        <v>79.322929827052931</v>
      </c>
      <c r="I8" s="15">
        <f>G8/F8*100</f>
        <v>83.10953339800497</v>
      </c>
      <c r="J8" s="12">
        <v>11014.2</v>
      </c>
      <c r="K8" s="13">
        <v>5913</v>
      </c>
      <c r="L8" s="17">
        <f>G8-C8</f>
        <v>22926.399999999994</v>
      </c>
      <c r="M8" s="14"/>
    </row>
    <row r="9" spans="1:14" ht="20.25">
      <c r="A9" s="5" t="s">
        <v>15</v>
      </c>
      <c r="B9" s="35">
        <v>494506.58</v>
      </c>
      <c r="C9" s="33">
        <v>458253.78</v>
      </c>
      <c r="D9" s="16">
        <f>C9/B9*100</f>
        <v>92.66889431481377</v>
      </c>
      <c r="E9" s="33">
        <f>SUM(E10:E53)</f>
        <v>545837.26</v>
      </c>
      <c r="F9" s="33">
        <v>543490.06000000006</v>
      </c>
      <c r="G9" s="82">
        <f>SUM(G10:G53)</f>
        <v>507314.06000000006</v>
      </c>
      <c r="H9" s="13">
        <f t="shared" ref="H9:H54" si="0">G9/E9*100</f>
        <v>92.942365275686754</v>
      </c>
      <c r="I9" s="15">
        <f t="shared" ref="I9:I53" si="1">G9/F9*100</f>
        <v>93.343760509621831</v>
      </c>
      <c r="J9" s="33">
        <f>SUM(J10:J53)</f>
        <v>2403.3999999999996</v>
      </c>
      <c r="K9" s="33">
        <f>SUM(K10:K53)</f>
        <v>2397.8999999999996</v>
      </c>
      <c r="L9" s="17">
        <f>G9-C9</f>
        <v>49060.280000000028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>
        <v>35</v>
      </c>
      <c r="K34" s="30">
        <v>35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2540.5</v>
      </c>
      <c r="F36" s="34">
        <v>198.8</v>
      </c>
      <c r="G36" s="83">
        <v>2540.5</v>
      </c>
      <c r="H36" s="54">
        <f t="shared" si="0"/>
        <v>100</v>
      </c>
      <c r="I36" s="31">
        <f t="shared" si="1"/>
        <v>1277.917505030181</v>
      </c>
      <c r="J36" s="30">
        <v>2341.6999999999998</v>
      </c>
      <c r="K36" s="30">
        <v>2341.6999999999998</v>
      </c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723095.58000000007</v>
      </c>
      <c r="C54" s="6">
        <f>C8+C9</f>
        <v>650367.48</v>
      </c>
      <c r="D54" s="23">
        <f>C54/B54*100</f>
        <v>89.942118025392986</v>
      </c>
      <c r="E54" s="6">
        <f>E8+E9</f>
        <v>816931.76</v>
      </c>
      <c r="F54" s="6">
        <f t="shared" ref="F54:G54" si="2">F8+F9</f>
        <v>802233.06</v>
      </c>
      <c r="G54" s="84">
        <f t="shared" si="2"/>
        <v>722354.16</v>
      </c>
      <c r="H54" s="57">
        <f t="shared" si="0"/>
        <v>88.422827385239628</v>
      </c>
      <c r="I54" s="19">
        <v>105.58205212128213</v>
      </c>
      <c r="J54" s="6">
        <f>J8+J9</f>
        <v>13417.6</v>
      </c>
      <c r="K54" s="6">
        <f>K8+K9</f>
        <v>8310.9</v>
      </c>
      <c r="L54" s="6">
        <f t="shared" ref="L54:M54" si="3">L8+L9</f>
        <v>71986.680000000022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78740157480314965" right="0" top="0" bottom="0" header="0.31496062992125984" footer="0.31496062992125984"/>
  <pageSetup paperSize="9" scale="41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6" workbookViewId="0">
      <selection activeCell="J35" sqref="J35"/>
    </sheetView>
  </sheetViews>
  <sheetFormatPr defaultColWidth="9.140625" defaultRowHeight="15"/>
  <cols>
    <col min="1" max="1" width="128.8554687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124</v>
      </c>
      <c r="G6" s="125" t="s">
        <v>6</v>
      </c>
      <c r="H6" s="124" t="s">
        <v>7</v>
      </c>
      <c r="I6" s="124"/>
      <c r="J6" s="107" t="s">
        <v>125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26"/>
      <c r="H7" s="55" t="s">
        <v>69</v>
      </c>
      <c r="I7" s="55" t="s">
        <v>106</v>
      </c>
      <c r="J7" s="107"/>
      <c r="K7" s="108"/>
      <c r="L7" s="89" t="s">
        <v>12</v>
      </c>
      <c r="M7" s="89" t="s">
        <v>13</v>
      </c>
    </row>
    <row r="8" spans="1:14" ht="20.25">
      <c r="A8" s="18" t="s">
        <v>14</v>
      </c>
      <c r="B8" s="20">
        <v>228589</v>
      </c>
      <c r="C8" s="12">
        <v>198862.3</v>
      </c>
      <c r="D8" s="16">
        <f>C8/B8*100</f>
        <v>86.995568465674197</v>
      </c>
      <c r="E8" s="12">
        <v>271094.5</v>
      </c>
      <c r="F8" s="12">
        <v>258743</v>
      </c>
      <c r="G8" s="81">
        <v>220987.5</v>
      </c>
      <c r="H8" s="13">
        <f>G8/E8*100</f>
        <v>81.516777359924305</v>
      </c>
      <c r="I8" s="15">
        <f>G8/F8*100</f>
        <v>85.408107658951167</v>
      </c>
      <c r="J8" s="12">
        <v>16961.599999999999</v>
      </c>
      <c r="K8" s="13">
        <v>5947.5</v>
      </c>
      <c r="L8" s="17">
        <f>G8-C8</f>
        <v>22125.200000000012</v>
      </c>
      <c r="M8" s="14"/>
    </row>
    <row r="9" spans="1:14" ht="20.25">
      <c r="A9" s="5" t="s">
        <v>15</v>
      </c>
      <c r="B9" s="35">
        <v>527724.18000000005</v>
      </c>
      <c r="C9" s="33">
        <v>491471.38</v>
      </c>
      <c r="D9" s="16">
        <f>C9/B9*100</f>
        <v>93.130350782865392</v>
      </c>
      <c r="E9" s="33">
        <f>SUM(E10:E53)</f>
        <v>545837.26</v>
      </c>
      <c r="F9" s="33">
        <v>543490.06000000006</v>
      </c>
      <c r="G9" s="82">
        <f>SUM(G10:G53)</f>
        <v>507314.06000000006</v>
      </c>
      <c r="H9" s="13">
        <f t="shared" ref="H9:H54" si="0">G9/E9*100</f>
        <v>92.942365275686754</v>
      </c>
      <c r="I9" s="15">
        <f t="shared" ref="I9:I53" si="1">G9/F9*100</f>
        <v>93.343760509621831</v>
      </c>
      <c r="J9" s="33">
        <f>SUM(J10:J53)</f>
        <v>2403.3999999999996</v>
      </c>
      <c r="K9" s="33">
        <f>SUM(K10:K53)</f>
        <v>0</v>
      </c>
      <c r="L9" s="17">
        <f>G9-C9</f>
        <v>15842.680000000051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60.7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40.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>
        <v>21.2</v>
      </c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40.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2540.5</v>
      </c>
      <c r="F36" s="34">
        <v>198.8</v>
      </c>
      <c r="G36" s="83">
        <v>2540.5</v>
      </c>
      <c r="H36" s="54">
        <f t="shared" si="0"/>
        <v>100</v>
      </c>
      <c r="I36" s="31">
        <f t="shared" si="1"/>
        <v>1277.917505030181</v>
      </c>
      <c r="J36" s="30">
        <v>2341.6999999999998</v>
      </c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40.5">
      <c r="A43" s="43" t="s">
        <v>102</v>
      </c>
      <c r="B43" s="28"/>
      <c r="C43" s="22"/>
      <c r="D43" s="23"/>
      <c r="E43" s="25">
        <v>25840</v>
      </c>
      <c r="F43" s="34">
        <v>25840</v>
      </c>
      <c r="G43" s="83">
        <v>25840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756313.18</v>
      </c>
      <c r="C54" s="6">
        <f>C8+C9</f>
        <v>690333.67999999993</v>
      </c>
      <c r="D54" s="23">
        <f>C54/B54*100</f>
        <v>91.276166838716193</v>
      </c>
      <c r="E54" s="6">
        <f>E8+E9</f>
        <v>816931.76</v>
      </c>
      <c r="F54" s="6">
        <f t="shared" ref="F54:G54" si="2">F8+F9</f>
        <v>802233.06</v>
      </c>
      <c r="G54" s="84">
        <f t="shared" si="2"/>
        <v>728301.56</v>
      </c>
      <c r="H54" s="57">
        <f t="shared" si="0"/>
        <v>89.150844129257507</v>
      </c>
      <c r="I54" s="19">
        <v>105.58205212128213</v>
      </c>
      <c r="J54" s="6">
        <f>J8+J9</f>
        <v>19365</v>
      </c>
      <c r="K54" s="6">
        <f>K8+K9</f>
        <v>5947.5</v>
      </c>
      <c r="L54" s="6">
        <f t="shared" ref="L54:M54" si="3">L8+L9</f>
        <v>37967.880000000063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ageMargins left="0.78740157480314965" right="0" top="0" bottom="0" header="0.31496062992125984" footer="0.31496062992125984"/>
  <pageSetup paperSize="9" scale="41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C8" zoomScale="70" zoomScaleNormal="70" workbookViewId="0">
      <selection activeCell="A34" sqref="A1:XFD1048576"/>
    </sheetView>
  </sheetViews>
  <sheetFormatPr defaultColWidth="9.140625" defaultRowHeight="15"/>
  <cols>
    <col min="1" max="1" width="146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0"/>
      <c r="K5" s="121"/>
      <c r="L5" s="108" t="s">
        <v>41</v>
      </c>
      <c r="M5" s="108"/>
    </row>
    <row r="6" spans="1:14" ht="21.7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124</v>
      </c>
      <c r="G6" s="125" t="s">
        <v>6</v>
      </c>
      <c r="H6" s="127" t="s">
        <v>7</v>
      </c>
      <c r="I6" s="128"/>
      <c r="J6" s="107" t="s">
        <v>125</v>
      </c>
      <c r="K6" s="108" t="s">
        <v>11</v>
      </c>
      <c r="L6" s="108"/>
      <c r="M6" s="108"/>
    </row>
    <row r="7" spans="1:14" ht="62.25" customHeight="1">
      <c r="A7" s="116"/>
      <c r="B7" s="123"/>
      <c r="C7" s="116"/>
      <c r="D7" s="116"/>
      <c r="E7" s="123"/>
      <c r="F7" s="111"/>
      <c r="G7" s="126"/>
      <c r="H7" s="55" t="s">
        <v>69</v>
      </c>
      <c r="I7" s="55" t="s">
        <v>106</v>
      </c>
      <c r="J7" s="107"/>
      <c r="K7" s="108"/>
      <c r="L7" s="90" t="s">
        <v>12</v>
      </c>
      <c r="M7" s="90" t="s">
        <v>13</v>
      </c>
    </row>
    <row r="8" spans="1:14" ht="20.25">
      <c r="A8" s="18" t="s">
        <v>14</v>
      </c>
      <c r="B8" s="20">
        <v>228589</v>
      </c>
      <c r="C8" s="12">
        <v>208588.7</v>
      </c>
      <c r="D8" s="16">
        <f>C8/B8*100</f>
        <v>91.250541364632596</v>
      </c>
      <c r="E8" s="12">
        <v>270264.88</v>
      </c>
      <c r="F8" s="12">
        <v>258743</v>
      </c>
      <c r="G8" s="81">
        <v>230204.2</v>
      </c>
      <c r="H8" s="13">
        <f>G8/E8*100</f>
        <v>85.177252775129347</v>
      </c>
      <c r="I8" s="15">
        <f>G8/F8*100</f>
        <v>88.970213686940326</v>
      </c>
      <c r="J8" s="12">
        <v>26178.3</v>
      </c>
      <c r="K8" s="13">
        <v>9216.7000000000007</v>
      </c>
      <c r="L8" s="17">
        <f>G8-C8</f>
        <v>21615.5</v>
      </c>
      <c r="M8" s="14"/>
    </row>
    <row r="9" spans="1:14" ht="20.25">
      <c r="A9" s="5" t="s">
        <v>15</v>
      </c>
      <c r="B9" s="35">
        <v>527724.18000000005</v>
      </c>
      <c r="C9" s="33">
        <v>491471.38</v>
      </c>
      <c r="D9" s="16">
        <f>C9/B9*100</f>
        <v>93.130350782865392</v>
      </c>
      <c r="E9" s="33">
        <f>SUM(E10:E53)</f>
        <v>564727.25999999989</v>
      </c>
      <c r="F9" s="33">
        <v>543490.06000000006</v>
      </c>
      <c r="G9" s="82">
        <f>SUM(G10:G53)</f>
        <v>526204.06000000006</v>
      </c>
      <c r="H9" s="13">
        <f t="shared" ref="H9:H54" si="0">G9/E9*100</f>
        <v>93.178441571954608</v>
      </c>
      <c r="I9" s="15">
        <f t="shared" ref="I9:I53" si="1">G9/F9*100</f>
        <v>96.819445051120169</v>
      </c>
      <c r="J9" s="33">
        <f>SUM(J10:J53)</f>
        <v>21293.4</v>
      </c>
      <c r="K9" s="33">
        <f>SUM(K10:K53)</f>
        <v>18890</v>
      </c>
      <c r="L9" s="17">
        <f>G9-C9</f>
        <v>34732.680000000051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39" customHeight="1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24.75" customHeight="1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/>
      <c r="K21" s="30"/>
      <c r="L21" s="32"/>
      <c r="M21" s="37"/>
    </row>
    <row r="22" spans="1:13" ht="40.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 customHeight="1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339.8</v>
      </c>
      <c r="F29" s="34">
        <v>334.3</v>
      </c>
      <c r="G29" s="83">
        <v>339.8</v>
      </c>
      <c r="H29" s="54">
        <f t="shared" si="0"/>
        <v>100</v>
      </c>
      <c r="I29" s="31">
        <f t="shared" si="1"/>
        <v>101.64522883637453</v>
      </c>
      <c r="J29" s="30">
        <v>5.5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2751.5</v>
      </c>
      <c r="F32" s="34">
        <v>2751.5</v>
      </c>
      <c r="G32" s="83">
        <v>2751.5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40.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>
        <v>10156.700000000001</v>
      </c>
      <c r="K36" s="30">
        <v>7815</v>
      </c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7" customHeight="1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>
        <v>11075</v>
      </c>
      <c r="K43" s="30">
        <v>11075</v>
      </c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40.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756313.18</v>
      </c>
      <c r="C54" s="6">
        <f>C8+C9</f>
        <v>700060.08000000007</v>
      </c>
      <c r="D54" s="23">
        <f>C54/B54*100</f>
        <v>92.562194936229986</v>
      </c>
      <c r="E54" s="6">
        <f>E8+E9</f>
        <v>834992.1399999999</v>
      </c>
      <c r="F54" s="6">
        <f t="shared" ref="F54:G54" si="2">F8+F9</f>
        <v>802233.06</v>
      </c>
      <c r="G54" s="84">
        <f t="shared" si="2"/>
        <v>756408.26</v>
      </c>
      <c r="H54" s="57">
        <f t="shared" si="0"/>
        <v>90.588668295727928</v>
      </c>
      <c r="I54" s="19">
        <v>105.58205212128213</v>
      </c>
      <c r="J54" s="6">
        <f>J8+J9</f>
        <v>47471.7</v>
      </c>
      <c r="K54" s="6">
        <f>K8+K9</f>
        <v>28106.7</v>
      </c>
      <c r="L54" s="6">
        <f t="shared" ref="L54:M54" si="3">L8+L9</f>
        <v>56348.180000000051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A56:C56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51181102362204722" right="0" top="0" bottom="0" header="0.31496062992125984" footer="0.31496062992125984"/>
  <pageSetup paperSize="9" scale="43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view="pageBreakPreview" topLeftCell="C4" zoomScale="60" zoomScaleNormal="60" workbookViewId="0">
      <selection activeCell="L20" sqref="L20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129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31" t="s">
        <v>7</v>
      </c>
      <c r="I6" s="132"/>
      <c r="J6" s="133" t="s">
        <v>130</v>
      </c>
      <c r="K6" s="122" t="s">
        <v>11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91" t="s">
        <v>69</v>
      </c>
      <c r="I7" s="91" t="s">
        <v>106</v>
      </c>
      <c r="J7" s="133"/>
      <c r="K7" s="123"/>
      <c r="L7" s="93" t="s">
        <v>12</v>
      </c>
      <c r="M7" s="93" t="s">
        <v>13</v>
      </c>
    </row>
    <row r="8" spans="1:14" ht="20.25">
      <c r="A8" s="18" t="s">
        <v>14</v>
      </c>
      <c r="B8" s="20">
        <v>228589</v>
      </c>
      <c r="C8" s="12">
        <v>210596.4</v>
      </c>
      <c r="D8" s="16">
        <f>C8/B8*100</f>
        <v>92.128842595225493</v>
      </c>
      <c r="E8" s="12">
        <v>270264.88</v>
      </c>
      <c r="F8" s="12">
        <v>258743</v>
      </c>
      <c r="G8" s="81">
        <v>233412.4</v>
      </c>
      <c r="H8" s="13">
        <f>G8/E8*100</f>
        <v>86.364310449807604</v>
      </c>
      <c r="I8" s="15">
        <f>G8/F8*100</f>
        <v>90.210131288575923</v>
      </c>
      <c r="J8" s="12">
        <v>3208.2</v>
      </c>
      <c r="K8" s="13">
        <v>3208.2</v>
      </c>
      <c r="L8" s="17">
        <f>G8-C8</f>
        <v>22816</v>
      </c>
      <c r="M8" s="14"/>
    </row>
    <row r="9" spans="1:14" ht="20.25">
      <c r="A9" s="5" t="s">
        <v>15</v>
      </c>
      <c r="B9" s="35">
        <v>527724.18000000005</v>
      </c>
      <c r="C9" s="33">
        <v>491471.38</v>
      </c>
      <c r="D9" s="16">
        <f>C9/B9*100</f>
        <v>93.130350782865392</v>
      </c>
      <c r="E9" s="33">
        <f>SUM(E10:E53)</f>
        <v>565488.66</v>
      </c>
      <c r="F9" s="33">
        <v>543490.06000000006</v>
      </c>
      <c r="G9" s="82">
        <f>SUM(G10:G53)</f>
        <v>526965.46000000008</v>
      </c>
      <c r="H9" s="13">
        <f t="shared" ref="H9:H54" si="0">G9/E9*100</f>
        <v>93.187626432685676</v>
      </c>
      <c r="I9" s="15">
        <f t="shared" ref="I9:I53" si="1">G9/F9*100</f>
        <v>96.959539609611269</v>
      </c>
      <c r="J9" s="33">
        <f>SUM(J10:J53)</f>
        <v>761.4</v>
      </c>
      <c r="K9" s="33">
        <f>SUM(K10:K53)</f>
        <v>761.4</v>
      </c>
      <c r="L9" s="17">
        <f>G9-C9</f>
        <v>35494.080000000075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876.3</v>
      </c>
      <c r="H10" s="54">
        <f t="shared" si="0"/>
        <v>83.361872146118714</v>
      </c>
      <c r="I10" s="31">
        <f t="shared" si="1"/>
        <v>100</v>
      </c>
      <c r="J10" s="30"/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154885.79999999999</v>
      </c>
      <c r="H12" s="54">
        <f t="shared" si="0"/>
        <v>90.000017432201801</v>
      </c>
      <c r="I12" s="31">
        <f t="shared" si="1"/>
        <v>100</v>
      </c>
      <c r="J12" s="30"/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1184.5</v>
      </c>
      <c r="H13" s="54">
        <f t="shared" si="0"/>
        <v>79.958147698123398</v>
      </c>
      <c r="I13" s="31">
        <f t="shared" si="1"/>
        <v>100</v>
      </c>
      <c r="J13" s="30"/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54323.8</v>
      </c>
      <c r="H15" s="54">
        <f t="shared" si="0"/>
        <v>93.333287517546026</v>
      </c>
      <c r="I15" s="31">
        <f t="shared" si="1"/>
        <v>100</v>
      </c>
      <c r="J15" s="30"/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400.4</v>
      </c>
      <c r="H17" s="54">
        <f t="shared" si="0"/>
        <v>79.649890590809619</v>
      </c>
      <c r="I17" s="31">
        <f t="shared" si="1"/>
        <v>100</v>
      </c>
      <c r="J17" s="30"/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194.2</v>
      </c>
      <c r="H18" s="54">
        <f t="shared" si="0"/>
        <v>79.622796227962283</v>
      </c>
      <c r="I18" s="31">
        <f t="shared" si="1"/>
        <v>100</v>
      </c>
      <c r="J18" s="30"/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212.1</v>
      </c>
      <c r="H19" s="54">
        <f t="shared" si="0"/>
        <v>83.339882121807463</v>
      </c>
      <c r="I19" s="31">
        <f t="shared" si="1"/>
        <v>111.10529072812992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354.7</v>
      </c>
      <c r="H20" s="54">
        <f t="shared" si="0"/>
        <v>83.302019727571633</v>
      </c>
      <c r="I20" s="31">
        <f t="shared" si="1"/>
        <v>100</v>
      </c>
      <c r="J20" s="30"/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180.3</v>
      </c>
      <c r="H21" s="54">
        <f t="shared" si="0"/>
        <v>70.844793713163071</v>
      </c>
      <c r="I21" s="31">
        <f t="shared" si="1"/>
        <v>94.447354635935042</v>
      </c>
      <c r="J21" s="30"/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3666.6</v>
      </c>
      <c r="H23" s="54">
        <f t="shared" si="0"/>
        <v>84.063553201733271</v>
      </c>
      <c r="I23" s="31">
        <f t="shared" si="1"/>
        <v>100</v>
      </c>
      <c r="J23" s="30"/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393.9</v>
      </c>
      <c r="H24" s="54">
        <f t="shared" si="0"/>
        <v>82.943777637397346</v>
      </c>
      <c r="I24" s="31">
        <f t="shared" si="1"/>
        <v>100</v>
      </c>
      <c r="J24" s="30"/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30.4</v>
      </c>
      <c r="H25" s="54">
        <f t="shared" si="0"/>
        <v>80</v>
      </c>
      <c r="I25" s="31">
        <f t="shared" si="1"/>
        <v>100</v>
      </c>
      <c r="J25" s="30"/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341.2</v>
      </c>
      <c r="F29" s="34">
        <v>334.3</v>
      </c>
      <c r="G29" s="83">
        <v>341.2</v>
      </c>
      <c r="H29" s="54">
        <f t="shared" si="0"/>
        <v>100</v>
      </c>
      <c r="I29" s="31">
        <f t="shared" si="1"/>
        <v>102.06401435836074</v>
      </c>
      <c r="J29" s="30">
        <v>1.4</v>
      </c>
      <c r="K29" s="30">
        <v>1.4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>
        <v>760</v>
      </c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280</v>
      </c>
      <c r="H34" s="54">
        <f t="shared" si="0"/>
        <v>80</v>
      </c>
      <c r="I34" s="31">
        <f t="shared" si="1"/>
        <v>114.28571428571428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7" t="s">
        <v>35</v>
      </c>
      <c r="B54" s="6">
        <f>B8+B9</f>
        <v>756313.18</v>
      </c>
      <c r="C54" s="6">
        <f>C8+C9</f>
        <v>702067.78</v>
      </c>
      <c r="D54" s="23">
        <f>C54/B54*100</f>
        <v>92.827653750526991</v>
      </c>
      <c r="E54" s="6">
        <f>E8+E9</f>
        <v>835753.54</v>
      </c>
      <c r="F54" s="6">
        <f t="shared" ref="F54:G54" si="2">F8+F9</f>
        <v>802233.06</v>
      </c>
      <c r="G54" s="84">
        <f t="shared" si="2"/>
        <v>760377.8600000001</v>
      </c>
      <c r="H54" s="57">
        <f t="shared" si="0"/>
        <v>90.981111488920533</v>
      </c>
      <c r="I54" s="19">
        <v>105.58205212128213</v>
      </c>
      <c r="J54" s="6">
        <f>J8+J9</f>
        <v>3969.6</v>
      </c>
      <c r="K54" s="6">
        <f>K8+K9</f>
        <v>3969.6</v>
      </c>
      <c r="L54" s="6">
        <f t="shared" ref="L54:M54" si="3">L8+L9</f>
        <v>58310.080000000075</v>
      </c>
      <c r="M54" s="6">
        <f t="shared" si="3"/>
        <v>0</v>
      </c>
    </row>
    <row r="55" spans="1:13" ht="20.25">
      <c r="A55" s="8"/>
      <c r="B55" s="9"/>
      <c r="C55" s="9"/>
      <c r="D55" s="10"/>
      <c r="E55" s="29"/>
      <c r="F55" s="9"/>
      <c r="G55" s="85"/>
      <c r="H55" s="9"/>
      <c r="I55" s="10"/>
      <c r="J55" s="9"/>
      <c r="K55" s="9"/>
      <c r="L55" s="11"/>
      <c r="M55" s="11"/>
    </row>
    <row r="56" spans="1:13" ht="20.25">
      <c r="A56" s="109" t="s">
        <v>36</v>
      </c>
      <c r="B56" s="109"/>
      <c r="C56" s="109"/>
      <c r="D56" s="3" t="s">
        <v>2</v>
      </c>
      <c r="E56" s="3" t="s">
        <v>37</v>
      </c>
      <c r="F56" s="3"/>
      <c r="G56" s="80"/>
      <c r="H56" s="2"/>
      <c r="I56" s="2"/>
      <c r="J56" s="3" t="s">
        <v>38</v>
      </c>
      <c r="K56" s="2"/>
      <c r="L56" s="11"/>
      <c r="M56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6:C56"/>
    <mergeCell ref="E6:E7"/>
    <mergeCell ref="F6:F7"/>
    <mergeCell ref="G6:G7"/>
    <mergeCell ref="H6:I6"/>
  </mergeCells>
  <printOptions horizontalCentered="1" verticalCentered="1"/>
  <pageMargins left="0" right="0" top="0" bottom="0" header="0" footer="0"/>
  <pageSetup paperSize="9" scale="4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opLeftCell="B1" workbookViewId="0">
      <selection activeCell="J14" sqref="J14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31" t="s">
        <v>7</v>
      </c>
      <c r="I6" s="132"/>
      <c r="J6" s="133" t="s">
        <v>130</v>
      </c>
      <c r="K6" s="122" t="s">
        <v>11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92" t="s">
        <v>69</v>
      </c>
      <c r="I7" s="92" t="s">
        <v>106</v>
      </c>
      <c r="J7" s="133"/>
      <c r="K7" s="123"/>
      <c r="L7" s="93" t="s">
        <v>12</v>
      </c>
      <c r="M7" s="93" t="s">
        <v>13</v>
      </c>
    </row>
    <row r="8" spans="1:14" ht="20.25">
      <c r="A8" s="18" t="s">
        <v>14</v>
      </c>
      <c r="B8" s="20">
        <v>228589</v>
      </c>
      <c r="C8" s="12">
        <v>216266.1</v>
      </c>
      <c r="D8" s="16">
        <f>C8/B8*100</f>
        <v>94.60914567192647</v>
      </c>
      <c r="E8" s="12">
        <v>270264.88</v>
      </c>
      <c r="F8" s="12">
        <v>258743</v>
      </c>
      <c r="G8" s="81">
        <v>237108.3</v>
      </c>
      <c r="H8" s="13">
        <f>G8/E8*100</f>
        <v>87.731820723432506</v>
      </c>
      <c r="I8" s="15">
        <f>G8/F8*100</f>
        <v>91.63853708119639</v>
      </c>
      <c r="J8" s="12">
        <v>6084.1</v>
      </c>
      <c r="K8" s="13">
        <v>2964.8</v>
      </c>
      <c r="L8" s="17">
        <f>G8-C8</f>
        <v>20842.199999999983</v>
      </c>
      <c r="M8" s="14"/>
    </row>
    <row r="9" spans="1:14" ht="20.25">
      <c r="A9" s="5" t="s">
        <v>15</v>
      </c>
      <c r="B9" s="35">
        <v>527724.18000000005</v>
      </c>
      <c r="C9" s="33">
        <v>514275.58</v>
      </c>
      <c r="D9" s="16">
        <f>C9/B9*100</f>
        <v>97.451585409635769</v>
      </c>
      <c r="E9" s="33">
        <f>SUM(E10:E54)</f>
        <v>566492.66</v>
      </c>
      <c r="F9" s="33">
        <v>543490.06000000006</v>
      </c>
      <c r="G9" s="82">
        <f>SUM(G10:G54)</f>
        <v>537312.76</v>
      </c>
      <c r="H9" s="13">
        <f t="shared" ref="H9:H55" si="0">G9/E9*100</f>
        <v>94.849024169174584</v>
      </c>
      <c r="I9" s="15">
        <f t="shared" ref="I9:I53" si="1">G9/F9*100</f>
        <v>98.86340147600859</v>
      </c>
      <c r="J9" s="33">
        <f>SUM(J10:J54)</f>
        <v>11108.699999999999</v>
      </c>
      <c r="K9" s="33">
        <f>SUM(K10:K54)</f>
        <v>10347.299999999999</v>
      </c>
      <c r="L9" s="17">
        <f>G9-C9</f>
        <v>23037.179999999993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963.8</v>
      </c>
      <c r="H10" s="54">
        <f t="shared" si="0"/>
        <v>91.685692541856923</v>
      </c>
      <c r="I10" s="31">
        <f t="shared" si="1"/>
        <v>109.98516489786603</v>
      </c>
      <c r="J10" s="30">
        <v>87.5</v>
      </c>
      <c r="K10" s="30">
        <v>87.5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161463</v>
      </c>
      <c r="H12" s="54">
        <f t="shared" si="0"/>
        <v>93.821853356831951</v>
      </c>
      <c r="I12" s="31">
        <f t="shared" si="1"/>
        <v>104.24648353819394</v>
      </c>
      <c r="J12" s="30">
        <v>6577.2</v>
      </c>
      <c r="K12" s="30">
        <v>6577.2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1333</v>
      </c>
      <c r="H13" s="54">
        <f t="shared" si="0"/>
        <v>89.982449034696899</v>
      </c>
      <c r="I13" s="31">
        <f t="shared" si="1"/>
        <v>112.53693541578724</v>
      </c>
      <c r="J13" s="30">
        <v>148.5</v>
      </c>
      <c r="K13" s="30">
        <v>148.5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56264</v>
      </c>
      <c r="H15" s="54">
        <f t="shared" si="0"/>
        <v>96.666729663374227</v>
      </c>
      <c r="I15" s="31">
        <f t="shared" si="1"/>
        <v>103.57154690945774</v>
      </c>
      <c r="J15" s="30">
        <v>1940.2</v>
      </c>
      <c r="K15" s="30">
        <v>1940.2</v>
      </c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448.9</v>
      </c>
      <c r="H17" s="54">
        <f t="shared" si="0"/>
        <v>89.297791923612493</v>
      </c>
      <c r="I17" s="31">
        <f t="shared" si="1"/>
        <v>112.11288711288712</v>
      </c>
      <c r="J17" s="30">
        <v>48.5</v>
      </c>
      <c r="K17" s="30">
        <v>48.5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217.6</v>
      </c>
      <c r="H18" s="54">
        <f t="shared" si="0"/>
        <v>89.216892168921675</v>
      </c>
      <c r="I18" s="31">
        <f t="shared" si="1"/>
        <v>112.04943357363544</v>
      </c>
      <c r="J18" s="30">
        <v>23.4</v>
      </c>
      <c r="K18" s="30">
        <v>23.4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>
        <v>21.2</v>
      </c>
      <c r="K19" s="30">
        <v>21.2</v>
      </c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390.2</v>
      </c>
      <c r="H20" s="54">
        <f t="shared" si="0"/>
        <v>91.639267261625164</v>
      </c>
      <c r="I20" s="31">
        <f t="shared" si="1"/>
        <v>110.00845785170567</v>
      </c>
      <c r="J20" s="30">
        <v>35.5</v>
      </c>
      <c r="K20" s="30">
        <v>35.5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201.5</v>
      </c>
      <c r="H21" s="54">
        <f t="shared" si="0"/>
        <v>79.174852652259332</v>
      </c>
      <c r="I21" s="31">
        <f t="shared" si="1"/>
        <v>105.55264536406494</v>
      </c>
      <c r="J21" s="30">
        <v>21.2</v>
      </c>
      <c r="K21" s="30">
        <v>21.2</v>
      </c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4030.1</v>
      </c>
      <c r="H23" s="54">
        <f t="shared" si="0"/>
        <v>92.39745970607791</v>
      </c>
      <c r="I23" s="31">
        <f t="shared" si="1"/>
        <v>109.91381661484753</v>
      </c>
      <c r="J23" s="30">
        <v>363.5</v>
      </c>
      <c r="K23" s="30">
        <v>363.5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431.7</v>
      </c>
      <c r="H24" s="54">
        <f t="shared" si="0"/>
        <v>90.903348073278593</v>
      </c>
      <c r="I24" s="31">
        <f t="shared" si="1"/>
        <v>109.59634424980959</v>
      </c>
      <c r="J24" s="30">
        <v>37.799999999999997</v>
      </c>
      <c r="K24" s="30">
        <v>37.799999999999997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34.200000000000003</v>
      </c>
      <c r="H25" s="54">
        <f t="shared" si="0"/>
        <v>90</v>
      </c>
      <c r="I25" s="31">
        <f t="shared" si="1"/>
        <v>112.50000000000003</v>
      </c>
      <c r="J25" s="30">
        <v>3.8</v>
      </c>
      <c r="K25" s="30">
        <v>3.8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345.2</v>
      </c>
      <c r="F29" s="34">
        <v>334.3</v>
      </c>
      <c r="G29" s="83">
        <v>345.2</v>
      </c>
      <c r="H29" s="54">
        <f t="shared" si="0"/>
        <v>100</v>
      </c>
      <c r="I29" s="31">
        <f t="shared" si="1"/>
        <v>103.26054442117858</v>
      </c>
      <c r="J29" s="30">
        <v>5.4</v>
      </c>
      <c r="K29" s="30">
        <v>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>
        <v>35</v>
      </c>
      <c r="K34" s="30">
        <v>35</v>
      </c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23"/>
      <c r="E54" s="25">
        <v>1000</v>
      </c>
      <c r="F54" s="34"/>
      <c r="G54" s="83">
        <v>1000</v>
      </c>
      <c r="H54" s="54">
        <f t="shared" si="0"/>
        <v>100</v>
      </c>
      <c r="I54" s="31"/>
      <c r="J54" s="30">
        <v>1000</v>
      </c>
      <c r="K54" s="30">
        <v>1000</v>
      </c>
      <c r="L54" s="32"/>
      <c r="M54" s="6"/>
    </row>
    <row r="55" spans="1:13" ht="20.25">
      <c r="A55" s="7" t="s">
        <v>35</v>
      </c>
      <c r="B55" s="6">
        <f>B8+B9</f>
        <v>756313.18</v>
      </c>
      <c r="C55" s="6">
        <f>C8+C9</f>
        <v>730541.68</v>
      </c>
      <c r="D55" s="23">
        <f>C55/B55*100</f>
        <v>96.592483024029804</v>
      </c>
      <c r="E55" s="6">
        <f>E8+E9</f>
        <v>836757.54</v>
      </c>
      <c r="F55" s="6">
        <f t="shared" ref="F55:G55" si="2">F8+F9</f>
        <v>802233.06</v>
      </c>
      <c r="G55" s="84">
        <f t="shared" si="2"/>
        <v>774421.06</v>
      </c>
      <c r="H55" s="57">
        <f t="shared" si="0"/>
        <v>92.550233846712644</v>
      </c>
      <c r="I55" s="19">
        <v>105.58205212128213</v>
      </c>
      <c r="J55" s="6">
        <f>J8+J9</f>
        <v>17192.8</v>
      </c>
      <c r="K55" s="6">
        <f>K8+K9</f>
        <v>13312.099999999999</v>
      </c>
      <c r="L55" s="6">
        <f t="shared" ref="L55:M55" si="3">L8+L9</f>
        <v>43879.379999999976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9" t="s">
        <v>36</v>
      </c>
      <c r="B57" s="109"/>
      <c r="C57" s="109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7">
    <mergeCell ref="A57:C57"/>
    <mergeCell ref="E6:E7"/>
    <mergeCell ref="F6:F7"/>
    <mergeCell ref="G6:G7"/>
    <mergeCell ref="H6:I6"/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39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N57"/>
  <sheetViews>
    <sheetView topLeftCell="B1" workbookViewId="0">
      <selection activeCell="J24" sqref="J24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133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31" t="s">
        <v>7</v>
      </c>
      <c r="I6" s="132"/>
      <c r="J6" s="133" t="s">
        <v>130</v>
      </c>
      <c r="K6" s="122" t="s">
        <v>11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94" t="s">
        <v>69</v>
      </c>
      <c r="I7" s="94" t="s">
        <v>106</v>
      </c>
      <c r="J7" s="133"/>
      <c r="K7" s="123"/>
      <c r="L7" s="95" t="s">
        <v>12</v>
      </c>
      <c r="M7" s="95" t="s">
        <v>13</v>
      </c>
    </row>
    <row r="8" spans="1:14" ht="20.25">
      <c r="A8" s="18" t="s">
        <v>14</v>
      </c>
      <c r="B8" s="20">
        <v>228589</v>
      </c>
      <c r="C8" s="12">
        <v>219373.1</v>
      </c>
      <c r="D8" s="16">
        <f>C8/B8*100</f>
        <v>95.96835368281063</v>
      </c>
      <c r="E8" s="12">
        <v>270264.88</v>
      </c>
      <c r="F8" s="12">
        <v>258743</v>
      </c>
      <c r="G8" s="81">
        <v>243503.5</v>
      </c>
      <c r="H8" s="13">
        <f>G8/E8*100</f>
        <v>90.098091916345183</v>
      </c>
      <c r="I8" s="15">
        <f>G8/F8*100</f>
        <v>94.110178826093843</v>
      </c>
      <c r="J8" s="12">
        <v>12479.3</v>
      </c>
      <c r="K8" s="13">
        <v>6395.2</v>
      </c>
      <c r="L8" s="17">
        <f>G8-C8</f>
        <v>24130.399999999994</v>
      </c>
      <c r="M8" s="14"/>
    </row>
    <row r="9" spans="1:14" ht="20.25">
      <c r="A9" s="5" t="s">
        <v>15</v>
      </c>
      <c r="B9" s="35">
        <v>527724.18000000005</v>
      </c>
      <c r="C9" s="33">
        <v>514303.88</v>
      </c>
      <c r="D9" s="16">
        <f>C9/B9*100</f>
        <v>97.456948059495758</v>
      </c>
      <c r="E9" s="33">
        <f>SUM(E10:E54)</f>
        <v>566492.66</v>
      </c>
      <c r="F9" s="33">
        <v>543490.06000000006</v>
      </c>
      <c r="G9" s="82">
        <f>SUM(G10:G54)</f>
        <v>537312.76</v>
      </c>
      <c r="H9" s="13">
        <f t="shared" ref="H9:H55" si="0">G9/E9*100</f>
        <v>94.849024169174584</v>
      </c>
      <c r="I9" s="15">
        <f t="shared" ref="I9:I53" si="1">G9/F9*100</f>
        <v>98.86340147600859</v>
      </c>
      <c r="J9" s="33">
        <f>SUM(J10:J54)</f>
        <v>11108.699999999999</v>
      </c>
      <c r="K9" s="33">
        <f>SUM(K10:K54)</f>
        <v>0</v>
      </c>
      <c r="L9" s="17">
        <f>G9-C9</f>
        <v>23008.880000000005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963.8</v>
      </c>
      <c r="H10" s="54">
        <f t="shared" si="0"/>
        <v>91.685692541856923</v>
      </c>
      <c r="I10" s="31">
        <f t="shared" si="1"/>
        <v>109.98516489786603</v>
      </c>
      <c r="J10" s="30">
        <v>87.5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161463</v>
      </c>
      <c r="H12" s="54">
        <f t="shared" si="0"/>
        <v>93.821853356831951</v>
      </c>
      <c r="I12" s="31">
        <f t="shared" si="1"/>
        <v>104.24648353819394</v>
      </c>
      <c r="J12" s="30">
        <v>6577.2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1333</v>
      </c>
      <c r="H13" s="54">
        <f t="shared" si="0"/>
        <v>89.982449034696899</v>
      </c>
      <c r="I13" s="31">
        <f t="shared" si="1"/>
        <v>112.53693541578724</v>
      </c>
      <c r="J13" s="30">
        <v>148.5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56264</v>
      </c>
      <c r="H15" s="54">
        <f t="shared" si="0"/>
        <v>96.666729663374227</v>
      </c>
      <c r="I15" s="31">
        <f t="shared" si="1"/>
        <v>103.57154690945774</v>
      </c>
      <c r="J15" s="30">
        <v>1940.2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448.9</v>
      </c>
      <c r="H17" s="54">
        <f t="shared" si="0"/>
        <v>89.297791923612493</v>
      </c>
      <c r="I17" s="31">
        <f t="shared" si="1"/>
        <v>112.11288711288712</v>
      </c>
      <c r="J17" s="30">
        <v>48.5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217.6</v>
      </c>
      <c r="H18" s="54">
        <f t="shared" si="0"/>
        <v>89.216892168921675</v>
      </c>
      <c r="I18" s="31">
        <f t="shared" si="1"/>
        <v>112.04943357363544</v>
      </c>
      <c r="J18" s="30">
        <v>23.4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390.2</v>
      </c>
      <c r="H20" s="54">
        <f t="shared" si="0"/>
        <v>91.639267261625164</v>
      </c>
      <c r="I20" s="31">
        <f t="shared" si="1"/>
        <v>110.00845785170567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201.5</v>
      </c>
      <c r="H21" s="54">
        <f t="shared" si="0"/>
        <v>79.174852652259332</v>
      </c>
      <c r="I21" s="31">
        <f t="shared" si="1"/>
        <v>105.55264536406494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4030.1</v>
      </c>
      <c r="H23" s="54">
        <f t="shared" si="0"/>
        <v>92.39745970607791</v>
      </c>
      <c r="I23" s="31">
        <f t="shared" si="1"/>
        <v>109.91381661484753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431.7</v>
      </c>
      <c r="H24" s="54">
        <f t="shared" si="0"/>
        <v>90.903348073278593</v>
      </c>
      <c r="I24" s="31">
        <f t="shared" si="1"/>
        <v>109.59634424980959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34.200000000000003</v>
      </c>
      <c r="H25" s="54">
        <f t="shared" si="0"/>
        <v>90</v>
      </c>
      <c r="I25" s="31">
        <f t="shared" si="1"/>
        <v>112.50000000000003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345.2</v>
      </c>
      <c r="F29" s="34">
        <v>334.3</v>
      </c>
      <c r="G29" s="83">
        <v>345.2</v>
      </c>
      <c r="H29" s="54">
        <f t="shared" si="0"/>
        <v>100</v>
      </c>
      <c r="I29" s="31">
        <f t="shared" si="1"/>
        <v>103.26054442117858</v>
      </c>
      <c r="J29" s="30">
        <v>5.4</v>
      </c>
      <c r="K29" s="30"/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23"/>
      <c r="E54" s="25">
        <v>1000</v>
      </c>
      <c r="F54" s="34"/>
      <c r="G54" s="83">
        <v>1000</v>
      </c>
      <c r="H54" s="54">
        <f t="shared" si="0"/>
        <v>100</v>
      </c>
      <c r="I54" s="31"/>
      <c r="J54" s="30">
        <v>1000</v>
      </c>
      <c r="K54" s="30"/>
      <c r="L54" s="32"/>
      <c r="M54" s="6"/>
    </row>
    <row r="55" spans="1:13" ht="20.25">
      <c r="A55" s="7" t="s">
        <v>35</v>
      </c>
      <c r="B55" s="6">
        <f>B8+B9</f>
        <v>756313.18</v>
      </c>
      <c r="C55" s="6">
        <f>C8+C9</f>
        <v>733676.98</v>
      </c>
      <c r="D55" s="23">
        <f>C55/B55*100</f>
        <v>97.007033514872759</v>
      </c>
      <c r="E55" s="6">
        <f>E8+E9</f>
        <v>836757.54</v>
      </c>
      <c r="F55" s="6">
        <f t="shared" ref="F55:G55" si="2">F8+F9</f>
        <v>802233.06</v>
      </c>
      <c r="G55" s="84">
        <f t="shared" si="2"/>
        <v>780816.26</v>
      </c>
      <c r="H55" s="57">
        <f t="shared" si="0"/>
        <v>93.314517369033794</v>
      </c>
      <c r="I55" s="19">
        <v>105.58205212128213</v>
      </c>
      <c r="J55" s="6">
        <f>J8+J9</f>
        <v>23588</v>
      </c>
      <c r="K55" s="6">
        <f>K8+K9</f>
        <v>6395.2</v>
      </c>
      <c r="L55" s="6">
        <f t="shared" ref="L55:M55" si="3">L8+L9</f>
        <v>47139.28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9" t="s">
        <v>36</v>
      </c>
      <c r="B57" s="109"/>
      <c r="C57" s="109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7">
    <mergeCell ref="J6:J7"/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7:C57"/>
    <mergeCell ref="E6:E7"/>
    <mergeCell ref="F6:F7"/>
    <mergeCell ref="G6:G7"/>
    <mergeCell ref="H6:I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opLeftCell="C7" zoomScale="70" zoomScaleNormal="70" workbookViewId="0">
      <selection activeCell="C1" sqref="A1:XFD1048576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9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134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00" t="s">
        <v>7</v>
      </c>
      <c r="I6" s="101"/>
      <c r="J6" s="133" t="s">
        <v>130</v>
      </c>
      <c r="K6" s="122" t="s">
        <v>11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97" t="s">
        <v>69</v>
      </c>
      <c r="I7" s="97" t="s">
        <v>106</v>
      </c>
      <c r="J7" s="133"/>
      <c r="K7" s="123"/>
      <c r="L7" s="96" t="s">
        <v>12</v>
      </c>
      <c r="M7" s="96" t="s">
        <v>13</v>
      </c>
    </row>
    <row r="8" spans="1:14" ht="20.25">
      <c r="A8" s="18" t="s">
        <v>14</v>
      </c>
      <c r="B8" s="20">
        <v>228589</v>
      </c>
      <c r="C8" s="12">
        <v>226607.7</v>
      </c>
      <c r="D8" s="16">
        <f>C8/B8*100</f>
        <v>99.133247881569105</v>
      </c>
      <c r="E8" s="12">
        <v>270264.88</v>
      </c>
      <c r="F8" s="12">
        <v>258743</v>
      </c>
      <c r="G8" s="81">
        <v>247543.8</v>
      </c>
      <c r="H8" s="13">
        <f>G8/E8*100</f>
        <v>91.593032731444794</v>
      </c>
      <c r="I8" s="15">
        <f>G8/F8*100</f>
        <v>95.671689668899248</v>
      </c>
      <c r="J8" s="12">
        <v>16519.599999999999</v>
      </c>
      <c r="K8" s="13">
        <v>4040.3</v>
      </c>
      <c r="L8" s="17">
        <f>G8-C8</f>
        <v>20936.099999999977</v>
      </c>
      <c r="M8" s="14"/>
    </row>
    <row r="9" spans="1:14" ht="20.25">
      <c r="A9" s="5" t="s">
        <v>15</v>
      </c>
      <c r="B9" s="35">
        <v>529035.57999999996</v>
      </c>
      <c r="C9" s="33">
        <v>514711.18</v>
      </c>
      <c r="D9" s="16">
        <f>C9/B9*100</f>
        <v>97.292356026413202</v>
      </c>
      <c r="E9" s="33">
        <f>SUM(E10:E54)</f>
        <v>566564.75999999989</v>
      </c>
      <c r="F9" s="33">
        <v>543490.06000000006</v>
      </c>
      <c r="G9" s="82">
        <f>SUM(G10:G54)</f>
        <v>537384.86</v>
      </c>
      <c r="H9" s="13">
        <f t="shared" ref="H9:H55" si="0">G9/E9*100</f>
        <v>94.849679672982148</v>
      </c>
      <c r="I9" s="15">
        <f t="shared" ref="I9:I53" si="1">G9/F9*100</f>
        <v>98.876667587995982</v>
      </c>
      <c r="J9" s="33">
        <f>SUM(J10:J54)</f>
        <v>11180.8</v>
      </c>
      <c r="K9" s="33">
        <f>SUM(K10:K54)</f>
        <v>72.099999999999994</v>
      </c>
      <c r="L9" s="17">
        <f>G9-C9</f>
        <v>22673.679999999993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963.8</v>
      </c>
      <c r="H10" s="54">
        <f t="shared" si="0"/>
        <v>91.685692541856923</v>
      </c>
      <c r="I10" s="31">
        <f t="shared" si="1"/>
        <v>109.98516489786603</v>
      </c>
      <c r="J10" s="30">
        <v>87.5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14945.1</v>
      </c>
      <c r="F11" s="34">
        <v>12331.3</v>
      </c>
      <c r="G11" s="83">
        <v>12331.3</v>
      </c>
      <c r="H11" s="54">
        <f t="shared" si="0"/>
        <v>82.510655666405711</v>
      </c>
      <c r="I11" s="31">
        <f t="shared" si="1"/>
        <v>100</v>
      </c>
      <c r="J11" s="30"/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172095.3</v>
      </c>
      <c r="F12" s="34">
        <v>154885.79999999999</v>
      </c>
      <c r="G12" s="83">
        <v>161463</v>
      </c>
      <c r="H12" s="54">
        <f t="shared" si="0"/>
        <v>93.821853356831951</v>
      </c>
      <c r="I12" s="31">
        <f t="shared" si="1"/>
        <v>104.24648353819394</v>
      </c>
      <c r="J12" s="30">
        <v>6577.2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1333</v>
      </c>
      <c r="H13" s="54">
        <f t="shared" si="0"/>
        <v>89.982449034696899</v>
      </c>
      <c r="I13" s="31">
        <f t="shared" si="1"/>
        <v>112.53693541578724</v>
      </c>
      <c r="J13" s="30">
        <v>148.5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184161.4</v>
      </c>
      <c r="H14" s="54">
        <f t="shared" si="0"/>
        <v>93.333326575976187</v>
      </c>
      <c r="I14" s="31">
        <f t="shared" si="1"/>
        <v>100</v>
      </c>
      <c r="J14" s="30"/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56264</v>
      </c>
      <c r="H15" s="54">
        <f t="shared" si="0"/>
        <v>96.666729663374227</v>
      </c>
      <c r="I15" s="31">
        <f t="shared" si="1"/>
        <v>103.57154690945774</v>
      </c>
      <c r="J15" s="30">
        <v>1940.2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502.7</v>
      </c>
      <c r="F17" s="34">
        <v>400.4</v>
      </c>
      <c r="G17" s="83">
        <v>448.9</v>
      </c>
      <c r="H17" s="54">
        <f t="shared" si="0"/>
        <v>89.297791923612493</v>
      </c>
      <c r="I17" s="31">
        <f t="shared" si="1"/>
        <v>112.11288711288712</v>
      </c>
      <c r="J17" s="30">
        <v>48.5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243.9</v>
      </c>
      <c r="F18" s="34">
        <v>194.2</v>
      </c>
      <c r="G18" s="83">
        <v>217.6</v>
      </c>
      <c r="H18" s="54">
        <f t="shared" si="0"/>
        <v>89.216892168921675</v>
      </c>
      <c r="I18" s="31">
        <f t="shared" si="1"/>
        <v>112.04943357363544</v>
      </c>
      <c r="J18" s="30">
        <v>23.4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>
        <v>21.2</v>
      </c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390.2</v>
      </c>
      <c r="H20" s="54">
        <f t="shared" si="0"/>
        <v>91.639267261625164</v>
      </c>
      <c r="I20" s="31">
        <f t="shared" si="1"/>
        <v>110.00845785170567</v>
      </c>
      <c r="J20" s="30">
        <v>35.5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83">
        <v>201.5</v>
      </c>
      <c r="H21" s="54">
        <f t="shared" si="0"/>
        <v>79.174852652259332</v>
      </c>
      <c r="I21" s="31">
        <f t="shared" si="1"/>
        <v>105.55264536406494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83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83">
        <v>4030.1</v>
      </c>
      <c r="H23" s="54">
        <f t="shared" si="0"/>
        <v>92.39745970607791</v>
      </c>
      <c r="I23" s="31">
        <f t="shared" si="1"/>
        <v>109.91381661484753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474.9</v>
      </c>
      <c r="F24" s="34">
        <v>393.9</v>
      </c>
      <c r="G24" s="83">
        <v>431.7</v>
      </c>
      <c r="H24" s="54">
        <f t="shared" si="0"/>
        <v>90.903348073278593</v>
      </c>
      <c r="I24" s="31">
        <f t="shared" si="1"/>
        <v>109.59634424980959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34.200000000000003</v>
      </c>
      <c r="H25" s="54">
        <f t="shared" si="0"/>
        <v>90</v>
      </c>
      <c r="I25" s="31">
        <f t="shared" si="1"/>
        <v>112.50000000000003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23"/>
      <c r="E29" s="25">
        <v>417.3</v>
      </c>
      <c r="F29" s="34">
        <v>334.3</v>
      </c>
      <c r="G29" s="83">
        <v>417.3</v>
      </c>
      <c r="H29" s="54">
        <f t="shared" si="0"/>
        <v>100</v>
      </c>
      <c r="I29" s="31">
        <f t="shared" si="1"/>
        <v>124.82799880346992</v>
      </c>
      <c r="J29" s="30">
        <v>77.5</v>
      </c>
      <c r="K29" s="30">
        <v>72.099999999999994</v>
      </c>
      <c r="L29" s="32"/>
      <c r="M29" s="6"/>
    </row>
    <row r="30" spans="1:13" ht="20.25">
      <c r="A30" s="43" t="s">
        <v>53</v>
      </c>
      <c r="B30" s="28"/>
      <c r="C30" s="22"/>
      <c r="D30" s="23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23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23"/>
      <c r="E32" s="25">
        <v>3511.5</v>
      </c>
      <c r="F32" s="34">
        <v>2751.5</v>
      </c>
      <c r="G32" s="83">
        <v>3511.5</v>
      </c>
      <c r="H32" s="54">
        <f t="shared" si="0"/>
        <v>100</v>
      </c>
      <c r="I32" s="31">
        <f t="shared" si="1"/>
        <v>127.62129747410505</v>
      </c>
      <c r="J32" s="30">
        <v>760</v>
      </c>
      <c r="K32" s="30"/>
      <c r="L32" s="32"/>
      <c r="M32" s="6"/>
    </row>
    <row r="33" spans="1:13" ht="20.25">
      <c r="A33" s="43" t="s">
        <v>66</v>
      </c>
      <c r="B33" s="28"/>
      <c r="C33" s="22"/>
      <c r="D33" s="23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23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>
        <v>35</v>
      </c>
      <c r="K34" s="30"/>
      <c r="L34" s="32"/>
      <c r="M34" s="6"/>
    </row>
    <row r="35" spans="1:13" ht="20.25">
      <c r="A35" s="26" t="s">
        <v>42</v>
      </c>
      <c r="B35" s="28"/>
      <c r="C35" s="22"/>
      <c r="D35" s="23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23"/>
      <c r="E36" s="25">
        <v>10355.5</v>
      </c>
      <c r="F36" s="34">
        <v>198.8</v>
      </c>
      <c r="G36" s="83">
        <v>10355.5</v>
      </c>
      <c r="H36" s="54">
        <f t="shared" si="0"/>
        <v>100</v>
      </c>
      <c r="I36" s="31">
        <f t="shared" si="1"/>
        <v>5209.0040241448687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23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23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23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23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23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23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23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23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23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23"/>
      <c r="E46" s="25">
        <v>49.7</v>
      </c>
      <c r="F46" s="34">
        <v>49.7</v>
      </c>
      <c r="G46" s="83">
        <v>49.7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109</v>
      </c>
      <c r="B47" s="28"/>
      <c r="C47" s="22"/>
      <c r="D47" s="23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23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23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23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23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23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23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23"/>
      <c r="E54" s="25">
        <v>1000</v>
      </c>
      <c r="F54" s="34"/>
      <c r="G54" s="83">
        <v>1000</v>
      </c>
      <c r="H54" s="54">
        <f t="shared" si="0"/>
        <v>100</v>
      </c>
      <c r="I54" s="31"/>
      <c r="J54" s="30">
        <v>1000</v>
      </c>
      <c r="K54" s="30"/>
      <c r="L54" s="32"/>
      <c r="M54" s="6"/>
    </row>
    <row r="55" spans="1:13" ht="20.25">
      <c r="A55" s="7" t="s">
        <v>35</v>
      </c>
      <c r="B55" s="6">
        <f>B8+B9</f>
        <v>757624.58</v>
      </c>
      <c r="C55" s="6">
        <f>C8+C9</f>
        <v>741318.88</v>
      </c>
      <c r="D55" s="23">
        <f>C55/B55*100</f>
        <v>97.847786300703191</v>
      </c>
      <c r="E55" s="6">
        <f>E8+E9</f>
        <v>836829.6399999999</v>
      </c>
      <c r="F55" s="6">
        <f t="shared" ref="F55:G55" si="2">F8+F9</f>
        <v>802233.06</v>
      </c>
      <c r="G55" s="84">
        <f t="shared" si="2"/>
        <v>784928.65999999992</v>
      </c>
      <c r="H55" s="57">
        <f t="shared" si="0"/>
        <v>93.797903716699139</v>
      </c>
      <c r="I55" s="19">
        <v>105.58205212128213</v>
      </c>
      <c r="J55" s="6">
        <f>J8+J9</f>
        <v>27700.399999999998</v>
      </c>
      <c r="K55" s="6">
        <f>K8+K9</f>
        <v>4112.4000000000005</v>
      </c>
      <c r="L55" s="6">
        <f t="shared" ref="L55:M55" si="3">L8+L9</f>
        <v>43609.77999999997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9" t="s">
        <v>36</v>
      </c>
      <c r="B57" s="109"/>
      <c r="C57" s="109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6">
    <mergeCell ref="K6:K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A57:C57"/>
    <mergeCell ref="E6:E7"/>
    <mergeCell ref="F6:F7"/>
    <mergeCell ref="G6:G7"/>
    <mergeCell ref="J6:J7"/>
  </mergeCells>
  <printOptions horizontalCentered="1"/>
  <pageMargins left="0.19685039370078741" right="0.19685039370078741" top="0.15748031496062992" bottom="0.19685039370078741" header="0.11811023622047245" footer="0.11811023622047245"/>
  <pageSetup paperSize="9" scale="4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opLeftCell="B1" workbookViewId="0">
      <selection activeCell="B1" sqref="A1:XFD1048576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11.42578125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00" t="s">
        <v>7</v>
      </c>
      <c r="I6" s="101"/>
      <c r="J6" s="133" t="s">
        <v>136</v>
      </c>
      <c r="K6" s="122" t="s">
        <v>137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98" t="s">
        <v>69</v>
      </c>
      <c r="I7" s="98" t="s">
        <v>106</v>
      </c>
      <c r="J7" s="133"/>
      <c r="K7" s="123"/>
      <c r="L7" s="99" t="s">
        <v>12</v>
      </c>
      <c r="M7" s="99" t="s">
        <v>13</v>
      </c>
    </row>
    <row r="8" spans="1:14" ht="20.25">
      <c r="A8" s="18" t="s">
        <v>14</v>
      </c>
      <c r="B8" s="20">
        <v>228589</v>
      </c>
      <c r="C8" s="12">
        <v>233553.1</v>
      </c>
      <c r="D8" s="16">
        <f>C8/B8*100</f>
        <v>102.17162680618928</v>
      </c>
      <c r="E8" s="12">
        <v>270264.88</v>
      </c>
      <c r="F8" s="12">
        <v>258743</v>
      </c>
      <c r="G8" s="81">
        <v>255177.60000000001</v>
      </c>
      <c r="H8" s="13">
        <f>G8/E8*100</f>
        <v>94.417595064515965</v>
      </c>
      <c r="I8" s="15">
        <f>G8/F8*100</f>
        <v>98.622030354444377</v>
      </c>
      <c r="J8" s="12">
        <v>1616.3</v>
      </c>
      <c r="K8" s="13">
        <v>1616.3</v>
      </c>
      <c r="L8" s="17">
        <f>G8-C8</f>
        <v>21624.5</v>
      </c>
      <c r="M8" s="14"/>
    </row>
    <row r="9" spans="1:14" ht="20.25">
      <c r="A9" s="5" t="s">
        <v>15</v>
      </c>
      <c r="B9" s="35">
        <v>547419.18000000005</v>
      </c>
      <c r="C9" s="33">
        <v>547142.51</v>
      </c>
      <c r="D9" s="16">
        <f>C9/B9*100</f>
        <v>99.949459206014652</v>
      </c>
      <c r="E9" s="33">
        <f>SUM(E10:E54)</f>
        <v>557219.17999999993</v>
      </c>
      <c r="F9" s="33">
        <v>543490.06000000006</v>
      </c>
      <c r="G9" s="82">
        <f>SUM(G10:G54)</f>
        <v>557162.98</v>
      </c>
      <c r="H9" s="13">
        <f t="shared" ref="H9:H55" si="0">G9/E9*100</f>
        <v>99.989914202163689</v>
      </c>
      <c r="I9" s="15">
        <f t="shared" ref="I9:I53" si="1">G9/F9*100</f>
        <v>102.5157626617863</v>
      </c>
      <c r="J9" s="33">
        <f>SUM(J10:J54)</f>
        <v>19778.319999999996</v>
      </c>
      <c r="K9" s="33">
        <f>SUM(K10:K54)</f>
        <v>19778.319999999996</v>
      </c>
      <c r="L9" s="17">
        <f>G9-C9</f>
        <v>10020.469999999972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1051.2</v>
      </c>
      <c r="H10" s="54">
        <f t="shared" si="0"/>
        <v>100</v>
      </c>
      <c r="I10" s="31">
        <f t="shared" si="1"/>
        <v>119.95891817870594</v>
      </c>
      <c r="J10" s="30">
        <v>87.4</v>
      </c>
      <c r="K10" s="30">
        <v>87.4</v>
      </c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14577.3</v>
      </c>
      <c r="F11" s="34">
        <v>12331.3</v>
      </c>
      <c r="G11" s="83">
        <v>14577.3</v>
      </c>
      <c r="H11" s="54">
        <f t="shared" si="0"/>
        <v>100</v>
      </c>
      <c r="I11" s="31">
        <f t="shared" si="1"/>
        <v>118.21381362873338</v>
      </c>
      <c r="J11" s="30">
        <v>2246</v>
      </c>
      <c r="K11" s="30">
        <v>2246</v>
      </c>
      <c r="L11" s="32"/>
      <c r="M11" s="37"/>
    </row>
    <row r="12" spans="1:14" ht="40.5">
      <c r="A12" s="26" t="s">
        <v>18</v>
      </c>
      <c r="B12" s="28"/>
      <c r="C12" s="22"/>
      <c r="D12" s="6"/>
      <c r="E12" s="25">
        <v>163082.6</v>
      </c>
      <c r="F12" s="34">
        <v>154885.79999999999</v>
      </c>
      <c r="G12" s="83">
        <v>163082.6</v>
      </c>
      <c r="H12" s="54">
        <f t="shared" si="0"/>
        <v>100</v>
      </c>
      <c r="I12" s="31">
        <f t="shared" si="1"/>
        <v>105.29215718936146</v>
      </c>
      <c r="J12" s="30">
        <v>8196.7999999999993</v>
      </c>
      <c r="K12" s="30">
        <v>8196.7999999999993</v>
      </c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1481.4</v>
      </c>
      <c r="H13" s="54">
        <f t="shared" si="0"/>
        <v>100</v>
      </c>
      <c r="I13" s="31">
        <f t="shared" si="1"/>
        <v>125.06542845082313</v>
      </c>
      <c r="J13" s="30">
        <v>148.4</v>
      </c>
      <c r="K13" s="30">
        <v>148.4</v>
      </c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197315.8</v>
      </c>
      <c r="H14" s="54">
        <f t="shared" si="0"/>
        <v>100</v>
      </c>
      <c r="I14" s="31">
        <f t="shared" si="1"/>
        <v>107.14286490002792</v>
      </c>
      <c r="J14" s="30">
        <v>6577.2</v>
      </c>
      <c r="K14" s="30">
        <v>6577.2</v>
      </c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58204.1</v>
      </c>
      <c r="H15" s="54">
        <f t="shared" si="0"/>
        <v>100</v>
      </c>
      <c r="I15" s="31">
        <f t="shared" si="1"/>
        <v>107.14290973753675</v>
      </c>
      <c r="J15" s="30">
        <v>1940.1</v>
      </c>
      <c r="K15" s="30">
        <v>1940.1</v>
      </c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497.3</v>
      </c>
      <c r="F17" s="34">
        <v>400.4</v>
      </c>
      <c r="G17" s="83">
        <v>497.3</v>
      </c>
      <c r="H17" s="54">
        <f t="shared" si="0"/>
        <v>100</v>
      </c>
      <c r="I17" s="31">
        <f t="shared" si="1"/>
        <v>124.20079920079921</v>
      </c>
      <c r="J17" s="30">
        <v>48.4</v>
      </c>
      <c r="K17" s="30">
        <v>48.4</v>
      </c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241.1</v>
      </c>
      <c r="F18" s="34">
        <v>194.2</v>
      </c>
      <c r="G18" s="83">
        <v>241.1</v>
      </c>
      <c r="H18" s="54">
        <f t="shared" si="0"/>
        <v>100</v>
      </c>
      <c r="I18" s="31">
        <f t="shared" si="1"/>
        <v>124.15036045314109</v>
      </c>
      <c r="J18" s="30">
        <v>23.5</v>
      </c>
      <c r="K18" s="30">
        <v>23.5</v>
      </c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425.8</v>
      </c>
      <c r="H20" s="54">
        <f t="shared" si="0"/>
        <v>100</v>
      </c>
      <c r="I20" s="31">
        <f t="shared" si="1"/>
        <v>120.04510854243023</v>
      </c>
      <c r="J20" s="30">
        <v>35.6</v>
      </c>
      <c r="K20" s="30">
        <v>35.6</v>
      </c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102">
        <v>254.5</v>
      </c>
      <c r="H21" s="54">
        <f t="shared" si="0"/>
        <v>100</v>
      </c>
      <c r="I21" s="31">
        <f t="shared" si="1"/>
        <v>133.31587218438975</v>
      </c>
      <c r="J21" s="30">
        <v>21.2</v>
      </c>
      <c r="K21" s="30">
        <v>21.2</v>
      </c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102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102">
        <v>4361.7</v>
      </c>
      <c r="H23" s="54">
        <f t="shared" si="0"/>
        <v>100</v>
      </c>
      <c r="I23" s="31">
        <f t="shared" si="1"/>
        <v>118.95761741122566</v>
      </c>
      <c r="J23" s="30">
        <v>363.5</v>
      </c>
      <c r="K23" s="30">
        <v>363.5</v>
      </c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469.5</v>
      </c>
      <c r="F24" s="34">
        <v>393.9</v>
      </c>
      <c r="G24" s="83">
        <v>469.5</v>
      </c>
      <c r="H24" s="54">
        <f t="shared" si="0"/>
        <v>100</v>
      </c>
      <c r="I24" s="31">
        <f t="shared" si="1"/>
        <v>119.19268849961919</v>
      </c>
      <c r="J24" s="30">
        <v>37.799999999999997</v>
      </c>
      <c r="K24" s="30">
        <v>37.799999999999997</v>
      </c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38</v>
      </c>
      <c r="H25" s="54">
        <f t="shared" si="0"/>
        <v>100</v>
      </c>
      <c r="I25" s="31">
        <f t="shared" si="1"/>
        <v>125</v>
      </c>
      <c r="J25" s="30">
        <v>3.8</v>
      </c>
      <c r="K25" s="30">
        <v>3.8</v>
      </c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43" t="s">
        <v>49</v>
      </c>
      <c r="B29" s="28"/>
      <c r="C29" s="22"/>
      <c r="D29" s="6"/>
      <c r="E29" s="25">
        <v>422.8</v>
      </c>
      <c r="F29" s="34">
        <v>334.3</v>
      </c>
      <c r="G29" s="83">
        <v>422.8</v>
      </c>
      <c r="H29" s="54">
        <f t="shared" si="0"/>
        <v>100</v>
      </c>
      <c r="I29" s="31">
        <f t="shared" si="1"/>
        <v>126.47322763984445</v>
      </c>
      <c r="J29" s="30">
        <v>5.5</v>
      </c>
      <c r="K29" s="30">
        <v>5.5</v>
      </c>
      <c r="L29" s="32"/>
      <c r="M29" s="6"/>
    </row>
    <row r="30" spans="1:13" ht="20.25">
      <c r="A30" s="43" t="s">
        <v>53</v>
      </c>
      <c r="B30" s="28"/>
      <c r="C30" s="22"/>
      <c r="D30" s="6"/>
      <c r="E30" s="25">
        <v>3056.8</v>
      </c>
      <c r="F30" s="34">
        <v>3056.8</v>
      </c>
      <c r="G30" s="83">
        <v>3056.8</v>
      </c>
      <c r="H30" s="54">
        <f t="shared" si="0"/>
        <v>100</v>
      </c>
      <c r="I30" s="31">
        <f t="shared" si="1"/>
        <v>100</v>
      </c>
      <c r="J30" s="30"/>
      <c r="K30" s="30"/>
      <c r="L30" s="32"/>
      <c r="M30" s="6"/>
    </row>
    <row r="31" spans="1:13" ht="20.25">
      <c r="A31" s="43" t="s">
        <v>64</v>
      </c>
      <c r="B31" s="28"/>
      <c r="C31" s="22"/>
      <c r="D31" s="6"/>
      <c r="E31" s="25">
        <v>3000</v>
      </c>
      <c r="F31" s="34">
        <v>3000</v>
      </c>
      <c r="G31" s="83">
        <v>3000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65</v>
      </c>
      <c r="B32" s="28"/>
      <c r="C32" s="22"/>
      <c r="D32" s="6"/>
      <c r="E32" s="25">
        <v>3530.5</v>
      </c>
      <c r="F32" s="34">
        <v>2751.5</v>
      </c>
      <c r="G32" s="83">
        <v>3530.5</v>
      </c>
      <c r="H32" s="54">
        <f t="shared" si="0"/>
        <v>100</v>
      </c>
      <c r="I32" s="31">
        <f t="shared" si="1"/>
        <v>128.31182991095767</v>
      </c>
      <c r="J32" s="30">
        <v>19</v>
      </c>
      <c r="K32" s="30">
        <v>19</v>
      </c>
      <c r="L32" s="32"/>
      <c r="M32" s="6"/>
    </row>
    <row r="33" spans="1:13" ht="20.25">
      <c r="A33" s="43" t="s">
        <v>66</v>
      </c>
      <c r="B33" s="28"/>
      <c r="C33" s="22"/>
      <c r="D33" s="6"/>
      <c r="E33" s="25">
        <v>6850.7</v>
      </c>
      <c r="F33" s="34">
        <v>6850.7</v>
      </c>
      <c r="G33" s="83">
        <v>6850.7</v>
      </c>
      <c r="H33" s="54">
        <f t="shared" si="0"/>
        <v>100</v>
      </c>
      <c r="I33" s="31">
        <f t="shared" si="1"/>
        <v>100</v>
      </c>
      <c r="J33" s="30"/>
      <c r="K33" s="30"/>
      <c r="L33" s="32"/>
      <c r="M33" s="6"/>
    </row>
    <row r="34" spans="1:13" ht="20.25">
      <c r="A34" s="43" t="s">
        <v>70</v>
      </c>
      <c r="B34" s="28"/>
      <c r="C34" s="22"/>
      <c r="D34" s="6"/>
      <c r="E34" s="25">
        <v>350</v>
      </c>
      <c r="F34" s="34">
        <v>245</v>
      </c>
      <c r="G34" s="83">
        <v>315</v>
      </c>
      <c r="H34" s="54">
        <f t="shared" si="0"/>
        <v>90</v>
      </c>
      <c r="I34" s="31">
        <f t="shared" si="1"/>
        <v>128.57142857142858</v>
      </c>
      <c r="J34" s="30"/>
      <c r="K34" s="30"/>
      <c r="L34" s="32"/>
      <c r="M34" s="6"/>
    </row>
    <row r="35" spans="1:13" ht="20.25">
      <c r="A35" s="26" t="s">
        <v>42</v>
      </c>
      <c r="B35" s="28"/>
      <c r="C35" s="22"/>
      <c r="D35" s="6"/>
      <c r="E35" s="25">
        <v>11.3</v>
      </c>
      <c r="F35" s="34">
        <v>11.3</v>
      </c>
      <c r="G35" s="83">
        <v>11.3</v>
      </c>
      <c r="H35" s="54">
        <f t="shared" si="0"/>
        <v>100</v>
      </c>
      <c r="I35" s="31">
        <f t="shared" si="1"/>
        <v>100</v>
      </c>
      <c r="J35" s="30"/>
      <c r="K35" s="30"/>
      <c r="L35" s="32"/>
      <c r="M35" s="6"/>
    </row>
    <row r="36" spans="1:13" ht="20.25">
      <c r="A36" s="43" t="s">
        <v>77</v>
      </c>
      <c r="B36" s="28"/>
      <c r="C36" s="22"/>
      <c r="D36" s="6"/>
      <c r="E36" s="25">
        <v>10355.4</v>
      </c>
      <c r="F36" s="34">
        <v>198.8</v>
      </c>
      <c r="G36" s="83">
        <v>10355.4</v>
      </c>
      <c r="H36" s="54">
        <f t="shared" si="0"/>
        <v>100</v>
      </c>
      <c r="I36" s="31">
        <f t="shared" si="1"/>
        <v>5208.9537223340039</v>
      </c>
      <c r="J36" s="30"/>
      <c r="K36" s="30"/>
      <c r="L36" s="32"/>
      <c r="M36" s="6"/>
    </row>
    <row r="37" spans="1:13" ht="20.25">
      <c r="A37" s="43" t="s">
        <v>78</v>
      </c>
      <c r="B37" s="28"/>
      <c r="C37" s="22"/>
      <c r="D37" s="6"/>
      <c r="E37" s="25">
        <v>1112.5999999999999</v>
      </c>
      <c r="F37" s="34">
        <v>1112.5999999999999</v>
      </c>
      <c r="G37" s="83">
        <v>1112.5999999999999</v>
      </c>
      <c r="H37" s="54">
        <f t="shared" si="0"/>
        <v>100</v>
      </c>
      <c r="I37" s="31">
        <f t="shared" si="1"/>
        <v>100</v>
      </c>
      <c r="J37" s="30"/>
      <c r="K37" s="30"/>
      <c r="L37" s="32"/>
      <c r="M37" s="6"/>
    </row>
    <row r="38" spans="1:13" ht="20.25">
      <c r="A38" s="43" t="s">
        <v>80</v>
      </c>
      <c r="B38" s="28"/>
      <c r="C38" s="22"/>
      <c r="D38" s="6"/>
      <c r="E38" s="25">
        <v>500</v>
      </c>
      <c r="F38" s="34">
        <v>500</v>
      </c>
      <c r="G38" s="83">
        <v>500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81</v>
      </c>
      <c r="B39" s="28"/>
      <c r="C39" s="22"/>
      <c r="D39" s="6"/>
      <c r="E39" s="25">
        <v>596.70000000000005</v>
      </c>
      <c r="F39" s="34">
        <v>596.70000000000005</v>
      </c>
      <c r="G39" s="83">
        <v>596.70000000000005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85</v>
      </c>
      <c r="B40" s="28"/>
      <c r="C40" s="22"/>
      <c r="D40" s="6"/>
      <c r="E40" s="25">
        <v>100</v>
      </c>
      <c r="F40" s="34">
        <v>100</v>
      </c>
      <c r="G40" s="83">
        <v>100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90</v>
      </c>
      <c r="B41" s="28"/>
      <c r="C41" s="22"/>
      <c r="D41" s="6"/>
      <c r="E41" s="25">
        <v>9597</v>
      </c>
      <c r="F41" s="34">
        <v>9597</v>
      </c>
      <c r="G41" s="83">
        <v>9597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100</v>
      </c>
      <c r="B42" s="28"/>
      <c r="C42" s="22"/>
      <c r="D42" s="6"/>
      <c r="E42" s="25">
        <v>4113</v>
      </c>
      <c r="F42" s="34">
        <v>4113</v>
      </c>
      <c r="G42" s="83">
        <v>4113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102</v>
      </c>
      <c r="B43" s="28"/>
      <c r="C43" s="22"/>
      <c r="D43" s="6"/>
      <c r="E43" s="25">
        <v>36915</v>
      </c>
      <c r="F43" s="34">
        <v>25840</v>
      </c>
      <c r="G43" s="83">
        <v>36915</v>
      </c>
      <c r="H43" s="54">
        <f t="shared" si="0"/>
        <v>100</v>
      </c>
      <c r="I43" s="31">
        <f t="shared" si="1"/>
        <v>142.85990712074303</v>
      </c>
      <c r="J43" s="30"/>
      <c r="K43" s="30"/>
      <c r="L43" s="32"/>
      <c r="M43" s="6"/>
    </row>
    <row r="44" spans="1:13" ht="20.25">
      <c r="A44" s="43" t="s">
        <v>91</v>
      </c>
      <c r="B44" s="28"/>
      <c r="C44" s="22"/>
      <c r="D44" s="6"/>
      <c r="E44" s="25">
        <v>3915.5</v>
      </c>
      <c r="F44" s="34">
        <v>3915.5</v>
      </c>
      <c r="G44" s="83">
        <v>3915.5</v>
      </c>
      <c r="H44" s="54">
        <f t="shared" si="0"/>
        <v>100</v>
      </c>
      <c r="I44" s="31">
        <f t="shared" si="1"/>
        <v>100</v>
      </c>
      <c r="J44" s="30"/>
      <c r="K44" s="30"/>
      <c r="L44" s="32"/>
      <c r="M44" s="6"/>
    </row>
    <row r="45" spans="1:13" ht="40.5">
      <c r="A45" s="43" t="s">
        <v>105</v>
      </c>
      <c r="B45" s="28"/>
      <c r="C45" s="22"/>
      <c r="D45" s="6"/>
      <c r="E45" s="25">
        <v>22.8</v>
      </c>
      <c r="F45" s="34">
        <v>22.8</v>
      </c>
      <c r="G45" s="83">
        <v>22.8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20.25">
      <c r="A46" s="43" t="s">
        <v>107</v>
      </c>
      <c r="B46" s="28"/>
      <c r="C46" s="22"/>
      <c r="D46" s="6"/>
      <c r="E46" s="25">
        <v>73.819999999999993</v>
      </c>
      <c r="F46" s="34">
        <v>49.7</v>
      </c>
      <c r="G46" s="83">
        <v>73.819999999999993</v>
      </c>
      <c r="H46" s="54">
        <f t="shared" si="0"/>
        <v>100</v>
      </c>
      <c r="I46" s="31">
        <f t="shared" si="1"/>
        <v>148.53118712273638</v>
      </c>
      <c r="J46" s="30">
        <v>24.12</v>
      </c>
      <c r="K46" s="30">
        <v>24.12</v>
      </c>
      <c r="L46" s="32"/>
      <c r="M46" s="6"/>
    </row>
    <row r="47" spans="1:13" ht="20.25">
      <c r="A47" s="43" t="s">
        <v>109</v>
      </c>
      <c r="B47" s="28"/>
      <c r="C47" s="22"/>
      <c r="D47" s="6"/>
      <c r="E47" s="25">
        <v>96.2</v>
      </c>
      <c r="F47" s="34">
        <v>96.2</v>
      </c>
      <c r="G47" s="83">
        <v>96.2</v>
      </c>
      <c r="H47" s="54">
        <f t="shared" si="0"/>
        <v>100</v>
      </c>
      <c r="I47" s="31">
        <f t="shared" si="1"/>
        <v>100</v>
      </c>
      <c r="J47" s="30"/>
      <c r="K47" s="30"/>
      <c r="L47" s="32"/>
      <c r="M47" s="6"/>
    </row>
    <row r="48" spans="1:13" ht="20.25">
      <c r="A48" s="43" t="s">
        <v>110</v>
      </c>
      <c r="B48" s="28"/>
      <c r="C48" s="22"/>
      <c r="D48" s="6"/>
      <c r="E48" s="25">
        <v>66</v>
      </c>
      <c r="F48" s="34">
        <v>66</v>
      </c>
      <c r="G48" s="83">
        <v>66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111</v>
      </c>
      <c r="B49" s="28"/>
      <c r="C49" s="22"/>
      <c r="D49" s="6"/>
      <c r="E49" s="25">
        <v>19814.400000000001</v>
      </c>
      <c r="F49" s="34">
        <v>19814.400000000001</v>
      </c>
      <c r="G49" s="83">
        <v>19814.400000000001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115</v>
      </c>
      <c r="B50" s="28"/>
      <c r="C50" s="22"/>
      <c r="D50" s="6"/>
      <c r="E50" s="25">
        <v>200</v>
      </c>
      <c r="F50" s="34">
        <v>200</v>
      </c>
      <c r="G50" s="83">
        <v>200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117</v>
      </c>
      <c r="B51" s="28"/>
      <c r="C51" s="22"/>
      <c r="D51" s="6"/>
      <c r="E51" s="25">
        <v>1000</v>
      </c>
      <c r="F51" s="34">
        <v>1000</v>
      </c>
      <c r="G51" s="83">
        <v>1000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119</v>
      </c>
      <c r="B52" s="28"/>
      <c r="C52" s="22"/>
      <c r="D52" s="6"/>
      <c r="E52" s="25">
        <v>500</v>
      </c>
      <c r="F52" s="34">
        <v>500</v>
      </c>
      <c r="G52" s="83">
        <v>500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120</v>
      </c>
      <c r="B53" s="28"/>
      <c r="C53" s="22"/>
      <c r="D53" s="6"/>
      <c r="E53" s="25">
        <v>100</v>
      </c>
      <c r="F53" s="34">
        <v>100</v>
      </c>
      <c r="G53" s="83">
        <v>100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132</v>
      </c>
      <c r="B54" s="28"/>
      <c r="C54" s="22"/>
      <c r="D54" s="6"/>
      <c r="E54" s="25">
        <v>1000</v>
      </c>
      <c r="F54" s="34"/>
      <c r="G54" s="83">
        <v>1000</v>
      </c>
      <c r="H54" s="54">
        <f t="shared" si="0"/>
        <v>100</v>
      </c>
      <c r="I54" s="31"/>
      <c r="J54" s="30"/>
      <c r="K54" s="30"/>
      <c r="L54" s="32"/>
      <c r="M54" s="6"/>
    </row>
    <row r="55" spans="1:13" ht="20.25">
      <c r="A55" s="7" t="s">
        <v>35</v>
      </c>
      <c r="B55" s="6">
        <f>B8+B9</f>
        <v>776008.18</v>
      </c>
      <c r="C55" s="6">
        <f>C8+C9</f>
        <v>780695.61</v>
      </c>
      <c r="D55" s="23">
        <f>C55/B55*100</f>
        <v>100.60404389036208</v>
      </c>
      <c r="E55" s="6">
        <f>E8+E9</f>
        <v>827484.05999999994</v>
      </c>
      <c r="F55" s="6">
        <f t="shared" ref="F55:G55" si="2">F8+F9</f>
        <v>802233.06</v>
      </c>
      <c r="G55" s="84">
        <f t="shared" si="2"/>
        <v>812340.58</v>
      </c>
      <c r="H55" s="57">
        <f t="shared" si="0"/>
        <v>98.169936953226639</v>
      </c>
      <c r="I55" s="19">
        <v>105.58205212128213</v>
      </c>
      <c r="J55" s="6">
        <f>J8+J9</f>
        <v>21394.619999999995</v>
      </c>
      <c r="K55" s="6">
        <f>K8+K9</f>
        <v>21394.619999999995</v>
      </c>
      <c r="L55" s="6">
        <f t="shared" ref="L55:M55" si="3">L8+L9</f>
        <v>31644.969999999972</v>
      </c>
      <c r="M55" s="6">
        <f t="shared" si="3"/>
        <v>0</v>
      </c>
    </row>
    <row r="56" spans="1:13" ht="20.25">
      <c r="A56" s="8"/>
      <c r="B56" s="9"/>
      <c r="C56" s="9"/>
      <c r="D56" s="10"/>
      <c r="E56" s="29"/>
      <c r="F56" s="9"/>
      <c r="G56" s="85"/>
      <c r="H56" s="9"/>
      <c r="I56" s="10"/>
      <c r="J56" s="9"/>
      <c r="K56" s="9"/>
      <c r="L56" s="11"/>
      <c r="M56" s="11"/>
    </row>
    <row r="57" spans="1:13" ht="20.25">
      <c r="A57" s="109" t="s">
        <v>36</v>
      </c>
      <c r="B57" s="109"/>
      <c r="C57" s="109"/>
      <c r="D57" s="3" t="s">
        <v>2</v>
      </c>
      <c r="E57" s="3" t="s">
        <v>37</v>
      </c>
      <c r="F57" s="3"/>
      <c r="G57" s="80"/>
      <c r="H57" s="2"/>
      <c r="I57" s="2"/>
      <c r="J57" s="3" t="s">
        <v>38</v>
      </c>
      <c r="K57" s="2"/>
      <c r="L57" s="11"/>
      <c r="M57" s="9"/>
    </row>
  </sheetData>
  <mergeCells count="16">
    <mergeCell ref="A57:C57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E6:E7"/>
    <mergeCell ref="F6:F7"/>
    <mergeCell ref="G6:G7"/>
    <mergeCell ref="J6:J7"/>
    <mergeCell ref="K6:K7"/>
  </mergeCells>
  <pageMargins left="0" right="0" top="0" bottom="0" header="0.31496062992125984" footer="0.31496062992125984"/>
  <pageSetup paperSize="9" scale="44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workbookViewId="0">
      <selection sqref="A1:XFD1048576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11.42578125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138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00" t="s">
        <v>7</v>
      </c>
      <c r="I6" s="101"/>
      <c r="J6" s="133" t="s">
        <v>136</v>
      </c>
      <c r="K6" s="122" t="s">
        <v>11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103" t="s">
        <v>69</v>
      </c>
      <c r="I7" s="103" t="s">
        <v>106</v>
      </c>
      <c r="J7" s="133"/>
      <c r="K7" s="123"/>
      <c r="L7" s="104" t="s">
        <v>12</v>
      </c>
      <c r="M7" s="104" t="s">
        <v>13</v>
      </c>
    </row>
    <row r="8" spans="1:14" ht="20.25">
      <c r="A8" s="18" t="s">
        <v>14</v>
      </c>
      <c r="B8" s="20">
        <v>228589</v>
      </c>
      <c r="C8" s="12">
        <v>237890.2</v>
      </c>
      <c r="D8" s="16">
        <f>C8/B8*100</f>
        <v>104.06896219853098</v>
      </c>
      <c r="E8" s="12">
        <v>270264.88</v>
      </c>
      <c r="F8" s="12">
        <v>258743</v>
      </c>
      <c r="G8" s="81">
        <v>258558.7</v>
      </c>
      <c r="H8" s="13">
        <f>G8/E8*100</f>
        <v>95.668627015097201</v>
      </c>
      <c r="I8" s="15">
        <f>G8/F8*100</f>
        <v>99.928771019892324</v>
      </c>
      <c r="J8" s="12">
        <v>4997.5</v>
      </c>
      <c r="K8" s="13">
        <v>3381.1</v>
      </c>
      <c r="L8" s="17">
        <f>G8-C8</f>
        <v>20668.5</v>
      </c>
      <c r="M8" s="14"/>
    </row>
    <row r="9" spans="1:14" ht="20.25">
      <c r="A9" s="5" t="s">
        <v>15</v>
      </c>
      <c r="B9" s="35">
        <v>549382.48</v>
      </c>
      <c r="C9" s="33">
        <v>549382.48</v>
      </c>
      <c r="D9" s="16">
        <f>C9/B9*100</f>
        <v>100</v>
      </c>
      <c r="E9" s="33">
        <f>SUM(E10:E55)</f>
        <v>557221.67999999993</v>
      </c>
      <c r="F9" s="33">
        <v>543490.06000000006</v>
      </c>
      <c r="G9" s="82">
        <f>SUM(G10:G55)</f>
        <v>557165.48</v>
      </c>
      <c r="H9" s="13">
        <f t="shared" ref="H9:H56" si="0">G9/E9*100</f>
        <v>99.989914247414063</v>
      </c>
      <c r="I9" s="15">
        <f t="shared" ref="I9:I54" si="1">G9/F9*100</f>
        <v>102.51622265179972</v>
      </c>
      <c r="J9" s="33">
        <f>SUM(J10:J55)</f>
        <v>19780.819999999996</v>
      </c>
      <c r="K9" s="33">
        <f>SUM(K10:K55)</f>
        <v>2.5</v>
      </c>
      <c r="L9" s="17">
        <f>G9-C9</f>
        <v>7783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1051.2</v>
      </c>
      <c r="H10" s="54">
        <f t="shared" si="0"/>
        <v>100</v>
      </c>
      <c r="I10" s="31">
        <f t="shared" si="1"/>
        <v>119.95891817870594</v>
      </c>
      <c r="J10" s="30">
        <v>87.4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14577.3</v>
      </c>
      <c r="F11" s="34">
        <v>12331.3</v>
      </c>
      <c r="G11" s="83">
        <v>14577.3</v>
      </c>
      <c r="H11" s="54">
        <f t="shared" si="0"/>
        <v>100</v>
      </c>
      <c r="I11" s="31">
        <f t="shared" si="1"/>
        <v>118.21381362873338</v>
      </c>
      <c r="J11" s="30">
        <v>2246</v>
      </c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163082.6</v>
      </c>
      <c r="F12" s="34">
        <v>154885.79999999999</v>
      </c>
      <c r="G12" s="83">
        <v>163082.6</v>
      </c>
      <c r="H12" s="54">
        <f t="shared" si="0"/>
        <v>100</v>
      </c>
      <c r="I12" s="31">
        <f t="shared" si="1"/>
        <v>105.29215718936146</v>
      </c>
      <c r="J12" s="30">
        <v>8196.7999999999993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1481.4</v>
      </c>
      <c r="H13" s="54">
        <f t="shared" si="0"/>
        <v>100</v>
      </c>
      <c r="I13" s="31">
        <f t="shared" si="1"/>
        <v>125.06542845082313</v>
      </c>
      <c r="J13" s="30">
        <v>148.4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197315.8</v>
      </c>
      <c r="H14" s="54">
        <f t="shared" si="0"/>
        <v>100</v>
      </c>
      <c r="I14" s="31">
        <f t="shared" si="1"/>
        <v>107.14286490002792</v>
      </c>
      <c r="J14" s="30">
        <v>6577.2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58204.1</v>
      </c>
      <c r="H15" s="54">
        <f t="shared" si="0"/>
        <v>100</v>
      </c>
      <c r="I15" s="31">
        <f t="shared" si="1"/>
        <v>107.14290973753675</v>
      </c>
      <c r="J15" s="30">
        <v>1940.1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497.3</v>
      </c>
      <c r="F17" s="34">
        <v>400.4</v>
      </c>
      <c r="G17" s="83">
        <v>497.3</v>
      </c>
      <c r="H17" s="54">
        <f t="shared" si="0"/>
        <v>100</v>
      </c>
      <c r="I17" s="31">
        <f t="shared" si="1"/>
        <v>124.20079920079921</v>
      </c>
      <c r="J17" s="30">
        <v>48.4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241.1</v>
      </c>
      <c r="F18" s="34">
        <v>194.2</v>
      </c>
      <c r="G18" s="83">
        <v>241.1</v>
      </c>
      <c r="H18" s="54">
        <f t="shared" si="0"/>
        <v>100</v>
      </c>
      <c r="I18" s="31">
        <f t="shared" si="1"/>
        <v>124.15036045314109</v>
      </c>
      <c r="J18" s="30">
        <v>23.5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425.8</v>
      </c>
      <c r="H20" s="54">
        <f t="shared" si="0"/>
        <v>100</v>
      </c>
      <c r="I20" s="31">
        <f t="shared" si="1"/>
        <v>120.04510854243023</v>
      </c>
      <c r="J20" s="30">
        <v>35.6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102">
        <v>254.5</v>
      </c>
      <c r="H21" s="54">
        <f t="shared" si="0"/>
        <v>100</v>
      </c>
      <c r="I21" s="31">
        <f t="shared" si="1"/>
        <v>133.31587218438975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102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102">
        <v>4361.7</v>
      </c>
      <c r="H23" s="54">
        <f t="shared" si="0"/>
        <v>100</v>
      </c>
      <c r="I23" s="31">
        <f t="shared" si="1"/>
        <v>118.95761741122566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469.5</v>
      </c>
      <c r="F24" s="34">
        <v>393.9</v>
      </c>
      <c r="G24" s="83">
        <v>469.5</v>
      </c>
      <c r="H24" s="54">
        <f t="shared" si="0"/>
        <v>100</v>
      </c>
      <c r="I24" s="31">
        <f t="shared" si="1"/>
        <v>119.19268849961919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38</v>
      </c>
      <c r="H25" s="54">
        <f t="shared" si="0"/>
        <v>100</v>
      </c>
      <c r="I25" s="31">
        <f t="shared" si="1"/>
        <v>125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26" t="s">
        <v>139</v>
      </c>
      <c r="B29" s="28"/>
      <c r="C29" s="22"/>
      <c r="D29" s="6"/>
      <c r="E29" s="25">
        <v>2.5</v>
      </c>
      <c r="F29" s="34"/>
      <c r="G29" s="83">
        <v>2.5</v>
      </c>
      <c r="H29" s="54">
        <f t="shared" si="0"/>
        <v>100</v>
      </c>
      <c r="I29" s="31"/>
      <c r="J29" s="30">
        <v>2.5</v>
      </c>
      <c r="K29" s="30">
        <v>2.5</v>
      </c>
      <c r="L29" s="32"/>
      <c r="M29" s="6"/>
    </row>
    <row r="30" spans="1:13" ht="20.25">
      <c r="A30" s="43" t="s">
        <v>49</v>
      </c>
      <c r="B30" s="28"/>
      <c r="C30" s="22"/>
      <c r="D30" s="6"/>
      <c r="E30" s="25">
        <v>422.8</v>
      </c>
      <c r="F30" s="34">
        <v>334.3</v>
      </c>
      <c r="G30" s="83">
        <v>422.8</v>
      </c>
      <c r="H30" s="54">
        <f t="shared" si="0"/>
        <v>100</v>
      </c>
      <c r="I30" s="31">
        <f t="shared" si="1"/>
        <v>126.47322763984445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6"/>
      <c r="E31" s="25">
        <v>3056.8</v>
      </c>
      <c r="F31" s="34">
        <v>3056.8</v>
      </c>
      <c r="G31" s="83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6"/>
      <c r="E32" s="25">
        <v>3000</v>
      </c>
      <c r="F32" s="34">
        <v>3000</v>
      </c>
      <c r="G32" s="83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65</v>
      </c>
      <c r="B33" s="28"/>
      <c r="C33" s="22"/>
      <c r="D33" s="6"/>
      <c r="E33" s="25">
        <v>3530.5</v>
      </c>
      <c r="F33" s="34">
        <v>2751.5</v>
      </c>
      <c r="G33" s="83">
        <v>3530.5</v>
      </c>
      <c r="H33" s="54">
        <f t="shared" si="0"/>
        <v>100</v>
      </c>
      <c r="I33" s="31">
        <f t="shared" si="1"/>
        <v>128.31182991095767</v>
      </c>
      <c r="J33" s="30">
        <v>19</v>
      </c>
      <c r="K33" s="30"/>
      <c r="L33" s="32"/>
      <c r="M33" s="6"/>
    </row>
    <row r="34" spans="1:13" ht="20.25">
      <c r="A34" s="43" t="s">
        <v>66</v>
      </c>
      <c r="B34" s="28"/>
      <c r="C34" s="22"/>
      <c r="D34" s="6"/>
      <c r="E34" s="25">
        <v>6850.7</v>
      </c>
      <c r="F34" s="34">
        <v>6850.7</v>
      </c>
      <c r="G34" s="83">
        <v>6850.7</v>
      </c>
      <c r="H34" s="54">
        <f t="shared" si="0"/>
        <v>100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6"/>
      <c r="E35" s="25">
        <v>350</v>
      </c>
      <c r="F35" s="34">
        <v>245</v>
      </c>
      <c r="G35" s="83">
        <v>315</v>
      </c>
      <c r="H35" s="54">
        <f t="shared" si="0"/>
        <v>90</v>
      </c>
      <c r="I35" s="31">
        <f t="shared" si="1"/>
        <v>128.57142857142858</v>
      </c>
      <c r="J35" s="30"/>
      <c r="K35" s="30"/>
      <c r="L35" s="32"/>
      <c r="M35" s="6"/>
    </row>
    <row r="36" spans="1:13" ht="20.25">
      <c r="A36" s="26" t="s">
        <v>42</v>
      </c>
      <c r="B36" s="28"/>
      <c r="C36" s="22"/>
      <c r="D36" s="6"/>
      <c r="E36" s="25">
        <v>11.3</v>
      </c>
      <c r="F36" s="34">
        <v>11.3</v>
      </c>
      <c r="G36" s="83">
        <v>11.3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77</v>
      </c>
      <c r="B37" s="28"/>
      <c r="C37" s="22"/>
      <c r="D37" s="6"/>
      <c r="E37" s="25">
        <v>10355.4</v>
      </c>
      <c r="F37" s="34">
        <v>198.8</v>
      </c>
      <c r="G37" s="83">
        <v>10355.4</v>
      </c>
      <c r="H37" s="54">
        <f t="shared" si="0"/>
        <v>100</v>
      </c>
      <c r="I37" s="31">
        <f t="shared" si="1"/>
        <v>5208.9537223340039</v>
      </c>
      <c r="J37" s="30"/>
      <c r="K37" s="30"/>
      <c r="L37" s="32"/>
      <c r="M37" s="6"/>
    </row>
    <row r="38" spans="1:13" ht="20.25">
      <c r="A38" s="43" t="s">
        <v>78</v>
      </c>
      <c r="B38" s="28"/>
      <c r="C38" s="22"/>
      <c r="D38" s="6"/>
      <c r="E38" s="25">
        <v>1112.5999999999999</v>
      </c>
      <c r="F38" s="34">
        <v>1112.5999999999999</v>
      </c>
      <c r="G38" s="83">
        <v>1112.5999999999999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80</v>
      </c>
      <c r="B39" s="28"/>
      <c r="C39" s="22"/>
      <c r="D39" s="6"/>
      <c r="E39" s="25">
        <v>500</v>
      </c>
      <c r="F39" s="34">
        <v>500</v>
      </c>
      <c r="G39" s="83">
        <v>500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81</v>
      </c>
      <c r="B40" s="28"/>
      <c r="C40" s="22"/>
      <c r="D40" s="6"/>
      <c r="E40" s="25">
        <v>596.70000000000005</v>
      </c>
      <c r="F40" s="34">
        <v>596.70000000000005</v>
      </c>
      <c r="G40" s="83">
        <v>596.70000000000005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85</v>
      </c>
      <c r="B41" s="28"/>
      <c r="C41" s="22"/>
      <c r="D41" s="6"/>
      <c r="E41" s="25">
        <v>100</v>
      </c>
      <c r="F41" s="34">
        <v>100</v>
      </c>
      <c r="G41" s="83">
        <v>100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90</v>
      </c>
      <c r="B42" s="28"/>
      <c r="C42" s="22"/>
      <c r="D42" s="6"/>
      <c r="E42" s="25">
        <v>9597</v>
      </c>
      <c r="F42" s="34">
        <v>9597</v>
      </c>
      <c r="G42" s="83">
        <v>9597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100</v>
      </c>
      <c r="B43" s="28"/>
      <c r="C43" s="22"/>
      <c r="D43" s="6"/>
      <c r="E43" s="25">
        <v>4113</v>
      </c>
      <c r="F43" s="34">
        <v>4113</v>
      </c>
      <c r="G43" s="83">
        <v>4113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102</v>
      </c>
      <c r="B44" s="28"/>
      <c r="C44" s="22"/>
      <c r="D44" s="6"/>
      <c r="E44" s="25">
        <v>36915</v>
      </c>
      <c r="F44" s="34">
        <v>25840</v>
      </c>
      <c r="G44" s="83">
        <v>36915</v>
      </c>
      <c r="H44" s="54">
        <f t="shared" si="0"/>
        <v>100</v>
      </c>
      <c r="I44" s="31">
        <f t="shared" si="1"/>
        <v>142.85990712074303</v>
      </c>
      <c r="J44" s="30"/>
      <c r="K44" s="30"/>
      <c r="L44" s="32"/>
      <c r="M44" s="6"/>
    </row>
    <row r="45" spans="1:13" ht="20.25">
      <c r="A45" s="43" t="s">
        <v>91</v>
      </c>
      <c r="B45" s="28"/>
      <c r="C45" s="22"/>
      <c r="D45" s="6"/>
      <c r="E45" s="25">
        <v>3915.5</v>
      </c>
      <c r="F45" s="34">
        <v>3915.5</v>
      </c>
      <c r="G45" s="83">
        <v>3915.5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105</v>
      </c>
      <c r="B46" s="28"/>
      <c r="C46" s="22"/>
      <c r="D46" s="6"/>
      <c r="E46" s="25">
        <v>22.8</v>
      </c>
      <c r="F46" s="34">
        <v>22.8</v>
      </c>
      <c r="G46" s="83">
        <v>22.8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107</v>
      </c>
      <c r="B47" s="28"/>
      <c r="C47" s="22"/>
      <c r="D47" s="6"/>
      <c r="E47" s="25">
        <v>73.819999999999993</v>
      </c>
      <c r="F47" s="34">
        <v>49.7</v>
      </c>
      <c r="G47" s="83">
        <v>73.819999999999993</v>
      </c>
      <c r="H47" s="54">
        <f t="shared" si="0"/>
        <v>100</v>
      </c>
      <c r="I47" s="31">
        <f t="shared" si="1"/>
        <v>148.53118712273638</v>
      </c>
      <c r="J47" s="30">
        <v>24.12</v>
      </c>
      <c r="K47" s="30"/>
      <c r="L47" s="32"/>
      <c r="M47" s="6"/>
    </row>
    <row r="48" spans="1:13" ht="20.25">
      <c r="A48" s="43" t="s">
        <v>109</v>
      </c>
      <c r="B48" s="28"/>
      <c r="C48" s="22"/>
      <c r="D48" s="6"/>
      <c r="E48" s="25">
        <v>96.2</v>
      </c>
      <c r="F48" s="34">
        <v>96.2</v>
      </c>
      <c r="G48" s="83">
        <v>96.2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110</v>
      </c>
      <c r="B49" s="28"/>
      <c r="C49" s="22"/>
      <c r="D49" s="6"/>
      <c r="E49" s="25">
        <v>66</v>
      </c>
      <c r="F49" s="34">
        <v>66</v>
      </c>
      <c r="G49" s="83">
        <v>66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111</v>
      </c>
      <c r="B50" s="28"/>
      <c r="C50" s="22"/>
      <c r="D50" s="6"/>
      <c r="E50" s="25">
        <v>19814.400000000001</v>
      </c>
      <c r="F50" s="34">
        <v>19814.400000000001</v>
      </c>
      <c r="G50" s="83">
        <v>19814.400000000001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115</v>
      </c>
      <c r="B51" s="28"/>
      <c r="C51" s="22"/>
      <c r="D51" s="6"/>
      <c r="E51" s="25">
        <v>200</v>
      </c>
      <c r="F51" s="34">
        <v>200</v>
      </c>
      <c r="G51" s="83">
        <v>200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117</v>
      </c>
      <c r="B52" s="28"/>
      <c r="C52" s="22"/>
      <c r="D52" s="6"/>
      <c r="E52" s="25">
        <v>1000</v>
      </c>
      <c r="F52" s="34">
        <v>1000</v>
      </c>
      <c r="G52" s="83">
        <v>1000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119</v>
      </c>
      <c r="B53" s="28"/>
      <c r="C53" s="22"/>
      <c r="D53" s="6"/>
      <c r="E53" s="25">
        <v>500</v>
      </c>
      <c r="F53" s="34">
        <v>500</v>
      </c>
      <c r="G53" s="83">
        <v>500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120</v>
      </c>
      <c r="B54" s="28"/>
      <c r="C54" s="22"/>
      <c r="D54" s="6"/>
      <c r="E54" s="25">
        <v>100</v>
      </c>
      <c r="F54" s="34">
        <v>100</v>
      </c>
      <c r="G54" s="83">
        <v>100</v>
      </c>
      <c r="H54" s="54">
        <f t="shared" si="0"/>
        <v>100</v>
      </c>
      <c r="I54" s="31">
        <f t="shared" si="1"/>
        <v>100</v>
      </c>
      <c r="J54" s="30"/>
      <c r="K54" s="30"/>
      <c r="L54" s="32"/>
      <c r="M54" s="6"/>
    </row>
    <row r="55" spans="1:13" ht="20.25">
      <c r="A55" s="43" t="s">
        <v>132</v>
      </c>
      <c r="B55" s="28"/>
      <c r="C55" s="22"/>
      <c r="D55" s="6"/>
      <c r="E55" s="25">
        <v>1000</v>
      </c>
      <c r="F55" s="34"/>
      <c r="G55" s="83">
        <v>1000</v>
      </c>
      <c r="H55" s="54">
        <f t="shared" si="0"/>
        <v>100</v>
      </c>
      <c r="I55" s="31"/>
      <c r="J55" s="30"/>
      <c r="K55" s="30"/>
      <c r="L55" s="32"/>
      <c r="M55" s="6"/>
    </row>
    <row r="56" spans="1:13" ht="20.25">
      <c r="A56" s="7" t="s">
        <v>35</v>
      </c>
      <c r="B56" s="6">
        <f>B8+B9</f>
        <v>777971.48</v>
      </c>
      <c r="C56" s="6">
        <f>C8+C9</f>
        <v>787272.67999999993</v>
      </c>
      <c r="D56" s="23">
        <f>C56/B56*100</f>
        <v>101.19557081963981</v>
      </c>
      <c r="E56" s="6">
        <f>E8+E9</f>
        <v>827486.55999999994</v>
      </c>
      <c r="F56" s="6">
        <f t="shared" ref="F56:G56" si="2">F8+F9</f>
        <v>802233.06</v>
      </c>
      <c r="G56" s="84">
        <f t="shared" si="2"/>
        <v>815724.17999999993</v>
      </c>
      <c r="H56" s="57">
        <f t="shared" si="0"/>
        <v>98.578541263558407</v>
      </c>
      <c r="I56" s="19">
        <v>105.58205212128213</v>
      </c>
      <c r="J56" s="6">
        <f>J8+J9</f>
        <v>24778.319999999996</v>
      </c>
      <c r="K56" s="6">
        <f>K8+K9</f>
        <v>3383.6</v>
      </c>
      <c r="L56" s="6">
        <f t="shared" ref="L56:M56" si="3">L8+L9</f>
        <v>28451.5</v>
      </c>
      <c r="M56" s="6">
        <f t="shared" si="3"/>
        <v>0</v>
      </c>
    </row>
    <row r="57" spans="1:13" ht="20.25">
      <c r="A57" s="8"/>
      <c r="B57" s="9"/>
      <c r="C57" s="9"/>
      <c r="D57" s="10"/>
      <c r="E57" s="29"/>
      <c r="F57" s="9"/>
      <c r="G57" s="85"/>
      <c r="H57" s="9"/>
      <c r="I57" s="10"/>
      <c r="J57" s="9"/>
      <c r="K57" s="9"/>
      <c r="L57" s="11"/>
      <c r="M57" s="11"/>
    </row>
    <row r="58" spans="1:13" ht="20.25">
      <c r="A58" s="109" t="s">
        <v>36</v>
      </c>
      <c r="B58" s="109"/>
      <c r="C58" s="109"/>
      <c r="D58" s="3" t="s">
        <v>2</v>
      </c>
      <c r="E58" s="3" t="s">
        <v>37</v>
      </c>
      <c r="F58" s="3"/>
      <c r="G58" s="80"/>
      <c r="H58" s="2"/>
      <c r="I58" s="2"/>
      <c r="J58" s="3" t="s">
        <v>38</v>
      </c>
      <c r="K58" s="2"/>
      <c r="L58" s="11"/>
      <c r="M58" s="9"/>
    </row>
  </sheetData>
  <mergeCells count="16">
    <mergeCell ref="A58:C58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  <mergeCell ref="E6:E7"/>
    <mergeCell ref="F6:F7"/>
    <mergeCell ref="G6:G7"/>
    <mergeCell ref="J6:J7"/>
    <mergeCell ref="K6:K7"/>
  </mergeCells>
  <pageMargins left="0" right="0" top="0" bottom="0" header="0.31496062992125984" footer="0.31496062992125984"/>
  <pageSetup paperSize="9" scale="44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topLeftCell="B40" workbookViewId="0">
      <selection activeCell="L12" sqref="L12"/>
    </sheetView>
  </sheetViews>
  <sheetFormatPr defaultColWidth="9.140625" defaultRowHeight="15"/>
  <cols>
    <col min="1" max="1" width="171.140625" style="1" customWidth="1"/>
    <col min="2" max="2" width="15.42578125" style="1" customWidth="1"/>
    <col min="3" max="3" width="16" style="1" customWidth="1"/>
    <col min="4" max="4" width="11.42578125" style="1" customWidth="1"/>
    <col min="5" max="5" width="16.5703125" style="1" customWidth="1"/>
    <col min="6" max="6" width="17.28515625" style="1" hidden="1" customWidth="1"/>
    <col min="7" max="7" width="15.85546875" style="86" customWidth="1"/>
    <col min="8" max="8" width="14.7109375" style="1" customWidth="1"/>
    <col min="9" max="9" width="19.7109375" style="1" hidden="1" customWidth="1"/>
    <col min="10" max="10" width="16.5703125" style="1" customWidth="1"/>
    <col min="11" max="11" width="15.85546875" style="1" customWidth="1"/>
    <col min="12" max="12" width="14.28515625" style="1" customWidth="1"/>
    <col min="13" max="13" width="12.42578125" style="1" bestFit="1" customWidth="1"/>
    <col min="14" max="16384" width="9.140625" style="1"/>
  </cols>
  <sheetData>
    <row r="1" spans="1:14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4" ht="20.25">
      <c r="A3" s="113" t="s">
        <v>140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4" ht="20.25">
      <c r="A4" s="2"/>
      <c r="B4" s="2"/>
      <c r="C4" s="2"/>
      <c r="D4" s="3" t="s">
        <v>2</v>
      </c>
      <c r="E4" s="2"/>
      <c r="F4" s="2"/>
      <c r="G4" s="80"/>
      <c r="H4" s="2"/>
      <c r="J4" s="2"/>
      <c r="K4" s="2"/>
      <c r="L4" s="2"/>
      <c r="M4" s="2"/>
    </row>
    <row r="5" spans="1:14" ht="20.25">
      <c r="A5" s="134" t="s">
        <v>3</v>
      </c>
      <c r="B5" s="137" t="s">
        <v>4</v>
      </c>
      <c r="C5" s="138"/>
      <c r="D5" s="138"/>
      <c r="E5" s="139" t="s">
        <v>40</v>
      </c>
      <c r="F5" s="140"/>
      <c r="G5" s="140"/>
      <c r="H5" s="140"/>
      <c r="I5" s="140"/>
      <c r="J5" s="140"/>
      <c r="K5" s="141"/>
      <c r="L5" s="142" t="s">
        <v>41</v>
      </c>
      <c r="M5" s="143"/>
    </row>
    <row r="6" spans="1:14" ht="24.6" customHeight="1">
      <c r="A6" s="135"/>
      <c r="B6" s="122" t="s">
        <v>5</v>
      </c>
      <c r="C6" s="134" t="s">
        <v>6</v>
      </c>
      <c r="D6" s="134" t="s">
        <v>7</v>
      </c>
      <c r="E6" s="122" t="s">
        <v>8</v>
      </c>
      <c r="F6" s="110" t="s">
        <v>124</v>
      </c>
      <c r="G6" s="129" t="s">
        <v>6</v>
      </c>
      <c r="H6" s="100" t="s">
        <v>7</v>
      </c>
      <c r="I6" s="101"/>
      <c r="J6" s="133" t="s">
        <v>136</v>
      </c>
      <c r="K6" s="122" t="s">
        <v>11</v>
      </c>
      <c r="L6" s="144"/>
      <c r="M6" s="145"/>
    </row>
    <row r="7" spans="1:14" ht="60.75">
      <c r="A7" s="136"/>
      <c r="B7" s="123"/>
      <c r="C7" s="136"/>
      <c r="D7" s="136"/>
      <c r="E7" s="123"/>
      <c r="F7" s="111"/>
      <c r="G7" s="130"/>
      <c r="H7" s="105" t="s">
        <v>69</v>
      </c>
      <c r="I7" s="105" t="s">
        <v>106</v>
      </c>
      <c r="J7" s="133"/>
      <c r="K7" s="123"/>
      <c r="L7" s="106" t="s">
        <v>12</v>
      </c>
      <c r="M7" s="106" t="s">
        <v>13</v>
      </c>
    </row>
    <row r="8" spans="1:14" ht="20.25">
      <c r="A8" s="18" t="s">
        <v>14</v>
      </c>
      <c r="B8" s="20">
        <v>228589</v>
      </c>
      <c r="C8" s="12">
        <v>246880.8</v>
      </c>
      <c r="D8" s="16">
        <f>C8/B8*100</f>
        <v>108.00204734261054</v>
      </c>
      <c r="E8" s="12">
        <v>270264.88</v>
      </c>
      <c r="F8" s="12">
        <v>258743</v>
      </c>
      <c r="G8" s="81">
        <v>268590.2</v>
      </c>
      <c r="H8" s="13">
        <f>G8/E8*100</f>
        <v>99.380356041820903</v>
      </c>
      <c r="I8" s="15">
        <f>G8/F8*100</f>
        <v>103.80578411783121</v>
      </c>
      <c r="J8" s="12">
        <v>15029</v>
      </c>
      <c r="K8" s="13">
        <v>10031.6</v>
      </c>
      <c r="L8" s="17">
        <f>G8-C8</f>
        <v>21709.400000000023</v>
      </c>
      <c r="M8" s="14"/>
    </row>
    <row r="9" spans="1:14" ht="20.25">
      <c r="A9" s="5" t="s">
        <v>15</v>
      </c>
      <c r="B9" s="35">
        <v>549382.48</v>
      </c>
      <c r="C9" s="33">
        <v>549382.48</v>
      </c>
      <c r="D9" s="16">
        <f>C9/B9*100</f>
        <v>100</v>
      </c>
      <c r="E9" s="33">
        <f>SUM(E10:E55)</f>
        <v>557221.67999999993</v>
      </c>
      <c r="F9" s="33">
        <v>543490.06000000006</v>
      </c>
      <c r="G9" s="82">
        <f>SUM(G10:G55)</f>
        <v>557165.48</v>
      </c>
      <c r="H9" s="13">
        <f t="shared" ref="H9:H56" si="0">G9/E9*100</f>
        <v>99.989914247414063</v>
      </c>
      <c r="I9" s="15">
        <f t="shared" ref="I9:I54" si="1">G9/F9*100</f>
        <v>102.51622265179972</v>
      </c>
      <c r="J9" s="33">
        <f>SUM(J10:J55)</f>
        <v>19780.819999999996</v>
      </c>
      <c r="K9" s="33">
        <f>SUM(K10:K55)</f>
        <v>0</v>
      </c>
      <c r="L9" s="17">
        <f>G9-C9</f>
        <v>7783</v>
      </c>
      <c r="M9" s="14"/>
      <c r="N9" s="42"/>
    </row>
    <row r="10" spans="1:14" ht="20.25">
      <c r="A10" s="27" t="s">
        <v>16</v>
      </c>
      <c r="B10" s="28"/>
      <c r="C10" s="22"/>
      <c r="D10" s="6"/>
      <c r="E10" s="24">
        <v>1051.2</v>
      </c>
      <c r="F10" s="34">
        <v>876.3</v>
      </c>
      <c r="G10" s="83">
        <v>1051.2</v>
      </c>
      <c r="H10" s="54">
        <f t="shared" si="0"/>
        <v>100</v>
      </c>
      <c r="I10" s="31">
        <f t="shared" si="1"/>
        <v>119.95891817870594</v>
      </c>
      <c r="J10" s="30">
        <v>87.4</v>
      </c>
      <c r="K10" s="30"/>
      <c r="L10" s="32"/>
      <c r="M10" s="37"/>
      <c r="N10" s="42"/>
    </row>
    <row r="11" spans="1:14" ht="20.25">
      <c r="A11" s="26" t="s">
        <v>17</v>
      </c>
      <c r="B11" s="28"/>
      <c r="C11" s="22"/>
      <c r="D11" s="6"/>
      <c r="E11" s="25">
        <v>14577.3</v>
      </c>
      <c r="F11" s="34">
        <v>12331.3</v>
      </c>
      <c r="G11" s="83">
        <v>14577.3</v>
      </c>
      <c r="H11" s="54">
        <f t="shared" si="0"/>
        <v>100</v>
      </c>
      <c r="I11" s="31">
        <f t="shared" si="1"/>
        <v>118.21381362873338</v>
      </c>
      <c r="J11" s="30">
        <v>2246</v>
      </c>
      <c r="K11" s="30"/>
      <c r="L11" s="32"/>
      <c r="M11" s="37"/>
    </row>
    <row r="12" spans="1:14" ht="40.5">
      <c r="A12" s="26" t="s">
        <v>18</v>
      </c>
      <c r="B12" s="28"/>
      <c r="C12" s="22"/>
      <c r="D12" s="6"/>
      <c r="E12" s="25">
        <v>163082.6</v>
      </c>
      <c r="F12" s="34">
        <v>154885.79999999999</v>
      </c>
      <c r="G12" s="83">
        <v>163082.6</v>
      </c>
      <c r="H12" s="54">
        <f t="shared" si="0"/>
        <v>100</v>
      </c>
      <c r="I12" s="31">
        <f t="shared" si="1"/>
        <v>105.29215718936146</v>
      </c>
      <c r="J12" s="30">
        <v>8196.7999999999993</v>
      </c>
      <c r="K12" s="30"/>
      <c r="L12" s="32"/>
      <c r="M12" s="37"/>
    </row>
    <row r="13" spans="1:14" ht="20.25">
      <c r="A13" s="26" t="s">
        <v>19</v>
      </c>
      <c r="B13" s="28"/>
      <c r="C13" s="22"/>
      <c r="D13" s="6"/>
      <c r="E13" s="25">
        <v>1481.4</v>
      </c>
      <c r="F13" s="34">
        <v>1184.5</v>
      </c>
      <c r="G13" s="83">
        <v>1481.4</v>
      </c>
      <c r="H13" s="54">
        <f t="shared" si="0"/>
        <v>100</v>
      </c>
      <c r="I13" s="31">
        <f t="shared" si="1"/>
        <v>125.06542845082313</v>
      </c>
      <c r="J13" s="30">
        <v>148.4</v>
      </c>
      <c r="K13" s="30"/>
      <c r="L13" s="32"/>
      <c r="M13" s="37"/>
    </row>
    <row r="14" spans="1:14" ht="40.5">
      <c r="A14" s="26" t="s">
        <v>20</v>
      </c>
      <c r="B14" s="28"/>
      <c r="C14" s="22"/>
      <c r="D14" s="6"/>
      <c r="E14" s="25">
        <v>197315.8</v>
      </c>
      <c r="F14" s="34">
        <v>184161.4</v>
      </c>
      <c r="G14" s="83">
        <v>197315.8</v>
      </c>
      <c r="H14" s="54">
        <f t="shared" si="0"/>
        <v>100</v>
      </c>
      <c r="I14" s="31">
        <f t="shared" si="1"/>
        <v>107.14286490002792</v>
      </c>
      <c r="J14" s="30">
        <v>6577.2</v>
      </c>
      <c r="K14" s="30"/>
      <c r="L14" s="32"/>
      <c r="M14" s="37"/>
    </row>
    <row r="15" spans="1:14" ht="20.25">
      <c r="A15" s="26" t="s">
        <v>21</v>
      </c>
      <c r="B15" s="28"/>
      <c r="C15" s="22"/>
      <c r="D15" s="6"/>
      <c r="E15" s="25">
        <v>58204.1</v>
      </c>
      <c r="F15" s="34">
        <v>54323.8</v>
      </c>
      <c r="G15" s="83">
        <v>58204.1</v>
      </c>
      <c r="H15" s="54">
        <f t="shared" si="0"/>
        <v>100</v>
      </c>
      <c r="I15" s="31">
        <f t="shared" si="1"/>
        <v>107.14290973753675</v>
      </c>
      <c r="J15" s="30">
        <v>1940.1</v>
      </c>
      <c r="K15" s="30"/>
      <c r="L15" s="32"/>
      <c r="M15" s="37"/>
    </row>
    <row r="16" spans="1:14" ht="20.25">
      <c r="A16" s="26" t="s">
        <v>22</v>
      </c>
      <c r="B16" s="28"/>
      <c r="C16" s="22"/>
      <c r="D16" s="6"/>
      <c r="E16" s="25">
        <v>1831</v>
      </c>
      <c r="F16" s="34">
        <v>1831</v>
      </c>
      <c r="G16" s="83">
        <v>1831</v>
      </c>
      <c r="H16" s="54">
        <f t="shared" si="0"/>
        <v>100</v>
      </c>
      <c r="I16" s="31">
        <f t="shared" si="1"/>
        <v>100</v>
      </c>
      <c r="J16" s="34"/>
      <c r="K16" s="78"/>
      <c r="L16" s="32"/>
      <c r="M16" s="37"/>
    </row>
    <row r="17" spans="1:13" ht="20.25">
      <c r="A17" s="26" t="s">
        <v>23</v>
      </c>
      <c r="B17" s="28"/>
      <c r="C17" s="22"/>
      <c r="D17" s="6"/>
      <c r="E17" s="25">
        <v>497.3</v>
      </c>
      <c r="F17" s="34">
        <v>400.4</v>
      </c>
      <c r="G17" s="83">
        <v>497.3</v>
      </c>
      <c r="H17" s="54">
        <f t="shared" si="0"/>
        <v>100</v>
      </c>
      <c r="I17" s="31">
        <f t="shared" si="1"/>
        <v>124.20079920079921</v>
      </c>
      <c r="J17" s="30">
        <v>48.4</v>
      </c>
      <c r="K17" s="30"/>
      <c r="L17" s="32"/>
      <c r="M17" s="37"/>
    </row>
    <row r="18" spans="1:13" ht="20.25">
      <c r="A18" s="26" t="s">
        <v>24</v>
      </c>
      <c r="B18" s="28"/>
      <c r="C18" s="22"/>
      <c r="D18" s="6"/>
      <c r="E18" s="25">
        <v>241.1</v>
      </c>
      <c r="F18" s="34">
        <v>194.2</v>
      </c>
      <c r="G18" s="83">
        <v>241.1</v>
      </c>
      <c r="H18" s="54">
        <f t="shared" si="0"/>
        <v>100</v>
      </c>
      <c r="I18" s="31">
        <f t="shared" si="1"/>
        <v>124.15036045314109</v>
      </c>
      <c r="J18" s="30">
        <v>23.5</v>
      </c>
      <c r="K18" s="30"/>
      <c r="L18" s="32"/>
      <c r="M18" s="37"/>
    </row>
    <row r="19" spans="1:13" ht="20.25">
      <c r="A19" s="26" t="s">
        <v>25</v>
      </c>
      <c r="B19" s="28"/>
      <c r="C19" s="22"/>
      <c r="D19" s="6"/>
      <c r="E19" s="25">
        <v>254.5</v>
      </c>
      <c r="F19" s="34">
        <v>190.9</v>
      </c>
      <c r="G19" s="83">
        <v>233.3</v>
      </c>
      <c r="H19" s="54">
        <f t="shared" si="0"/>
        <v>91.669941060903739</v>
      </c>
      <c r="I19" s="31">
        <f t="shared" si="1"/>
        <v>122.21058145625983</v>
      </c>
      <c r="J19" s="30"/>
      <c r="K19" s="30"/>
      <c r="L19" s="32"/>
      <c r="M19" s="37"/>
    </row>
    <row r="20" spans="1:13" ht="20.25">
      <c r="A20" s="26" t="s">
        <v>26</v>
      </c>
      <c r="B20" s="28"/>
      <c r="C20" s="22"/>
      <c r="D20" s="6"/>
      <c r="E20" s="25">
        <v>425.8</v>
      </c>
      <c r="F20" s="34">
        <v>354.7</v>
      </c>
      <c r="G20" s="83">
        <v>425.8</v>
      </c>
      <c r="H20" s="54">
        <f t="shared" si="0"/>
        <v>100</v>
      </c>
      <c r="I20" s="31">
        <f t="shared" si="1"/>
        <v>120.04510854243023</v>
      </c>
      <c r="J20" s="30">
        <v>35.6</v>
      </c>
      <c r="K20" s="30"/>
      <c r="L20" s="32"/>
      <c r="M20" s="37"/>
    </row>
    <row r="21" spans="1:13" ht="20.25">
      <c r="A21" s="26" t="s">
        <v>27</v>
      </c>
      <c r="B21" s="28"/>
      <c r="C21" s="22"/>
      <c r="D21" s="6"/>
      <c r="E21" s="25">
        <v>254.5</v>
      </c>
      <c r="F21" s="34">
        <v>190.9</v>
      </c>
      <c r="G21" s="102">
        <v>254.5</v>
      </c>
      <c r="H21" s="54">
        <f t="shared" si="0"/>
        <v>100</v>
      </c>
      <c r="I21" s="31">
        <f t="shared" si="1"/>
        <v>133.31587218438975</v>
      </c>
      <c r="J21" s="30">
        <v>21.2</v>
      </c>
      <c r="K21" s="30"/>
      <c r="L21" s="32"/>
      <c r="M21" s="37"/>
    </row>
    <row r="22" spans="1:13" ht="20.25">
      <c r="A22" s="26" t="s">
        <v>28</v>
      </c>
      <c r="B22" s="28"/>
      <c r="C22" s="22"/>
      <c r="D22" s="6"/>
      <c r="E22" s="25">
        <v>1715.9</v>
      </c>
      <c r="F22" s="34">
        <v>1715.9</v>
      </c>
      <c r="G22" s="102">
        <v>1715.9</v>
      </c>
      <c r="H22" s="54">
        <f t="shared" si="0"/>
        <v>100</v>
      </c>
      <c r="I22" s="31">
        <f t="shared" si="1"/>
        <v>100</v>
      </c>
      <c r="J22" s="30"/>
      <c r="K22" s="30"/>
      <c r="L22" s="32"/>
      <c r="M22" s="37"/>
    </row>
    <row r="23" spans="1:13" ht="40.5">
      <c r="A23" s="26" t="s">
        <v>29</v>
      </c>
      <c r="B23" s="28"/>
      <c r="C23" s="22"/>
      <c r="D23" s="6"/>
      <c r="E23" s="25">
        <v>4361.7</v>
      </c>
      <c r="F23" s="34">
        <v>3666.6</v>
      </c>
      <c r="G23" s="102">
        <v>4361.7</v>
      </c>
      <c r="H23" s="54">
        <f t="shared" si="0"/>
        <v>100</v>
      </c>
      <c r="I23" s="31">
        <f t="shared" si="1"/>
        <v>118.95761741122566</v>
      </c>
      <c r="J23" s="30">
        <v>363.5</v>
      </c>
      <c r="K23" s="30"/>
      <c r="L23" s="32"/>
      <c r="M23" s="37"/>
    </row>
    <row r="24" spans="1:13" ht="20.25">
      <c r="A24" s="26" t="s">
        <v>30</v>
      </c>
      <c r="B24" s="28"/>
      <c r="C24" s="22"/>
      <c r="D24" s="6"/>
      <c r="E24" s="25">
        <v>469.5</v>
      </c>
      <c r="F24" s="34">
        <v>393.9</v>
      </c>
      <c r="G24" s="83">
        <v>469.5</v>
      </c>
      <c r="H24" s="54">
        <f t="shared" si="0"/>
        <v>100</v>
      </c>
      <c r="I24" s="31">
        <f t="shared" si="1"/>
        <v>119.19268849961919</v>
      </c>
      <c r="J24" s="30">
        <v>37.799999999999997</v>
      </c>
      <c r="K24" s="30"/>
      <c r="L24" s="32"/>
      <c r="M24" s="37"/>
    </row>
    <row r="25" spans="1:13" ht="20.25">
      <c r="A25" s="26" t="s">
        <v>31</v>
      </c>
      <c r="B25" s="28"/>
      <c r="C25" s="22"/>
      <c r="D25" s="6"/>
      <c r="E25" s="25">
        <v>38</v>
      </c>
      <c r="F25" s="34">
        <v>30.4</v>
      </c>
      <c r="G25" s="83">
        <v>38</v>
      </c>
      <c r="H25" s="54">
        <f t="shared" si="0"/>
        <v>100</v>
      </c>
      <c r="I25" s="31">
        <f t="shared" si="1"/>
        <v>125</v>
      </c>
      <c r="J25" s="30">
        <v>3.8</v>
      </c>
      <c r="K25" s="30"/>
      <c r="L25" s="32"/>
      <c r="M25" s="37"/>
    </row>
    <row r="26" spans="1:13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83">
        <v>0.36</v>
      </c>
      <c r="H26" s="54">
        <f t="shared" si="0"/>
        <v>100</v>
      </c>
      <c r="I26" s="31">
        <f t="shared" si="1"/>
        <v>100</v>
      </c>
      <c r="J26" s="30"/>
      <c r="K26" s="30"/>
      <c r="L26" s="32"/>
      <c r="M26" s="37"/>
    </row>
    <row r="27" spans="1:13" ht="20.25">
      <c r="A27" s="26" t="s">
        <v>33</v>
      </c>
      <c r="B27" s="28"/>
      <c r="C27" s="22"/>
      <c r="D27" s="6"/>
      <c r="E27" s="25">
        <v>3928.2</v>
      </c>
      <c r="F27" s="34">
        <v>3928.2</v>
      </c>
      <c r="G27" s="83">
        <v>3928.2</v>
      </c>
      <c r="H27" s="54">
        <f t="shared" si="0"/>
        <v>100</v>
      </c>
      <c r="I27" s="31">
        <f t="shared" si="1"/>
        <v>100</v>
      </c>
      <c r="J27" s="30"/>
      <c r="K27" s="30"/>
      <c r="L27" s="32"/>
      <c r="M27" s="6"/>
    </row>
    <row r="28" spans="1:13" ht="20.25">
      <c r="A28" s="26" t="s">
        <v>34</v>
      </c>
      <c r="B28" s="28"/>
      <c r="C28" s="22"/>
      <c r="D28" s="6"/>
      <c r="E28" s="25">
        <v>188.4</v>
      </c>
      <c r="F28" s="34">
        <v>188.4</v>
      </c>
      <c r="G28" s="83">
        <v>188.4</v>
      </c>
      <c r="H28" s="54">
        <f t="shared" si="0"/>
        <v>100</v>
      </c>
      <c r="I28" s="31">
        <f t="shared" si="1"/>
        <v>100</v>
      </c>
      <c r="J28" s="30"/>
      <c r="K28" s="30"/>
      <c r="L28" s="32"/>
      <c r="M28" s="6"/>
    </row>
    <row r="29" spans="1:13" ht="20.25">
      <c r="A29" s="26" t="s">
        <v>139</v>
      </c>
      <c r="B29" s="28"/>
      <c r="C29" s="22"/>
      <c r="D29" s="6"/>
      <c r="E29" s="25">
        <v>2.5</v>
      </c>
      <c r="F29" s="34"/>
      <c r="G29" s="83">
        <v>2.5</v>
      </c>
      <c r="H29" s="54">
        <f t="shared" si="0"/>
        <v>100</v>
      </c>
      <c r="I29" s="31"/>
      <c r="J29" s="30">
        <v>2.5</v>
      </c>
      <c r="K29" s="30"/>
      <c r="L29" s="32"/>
      <c r="M29" s="6"/>
    </row>
    <row r="30" spans="1:13" ht="20.25">
      <c r="A30" s="43" t="s">
        <v>49</v>
      </c>
      <c r="B30" s="28"/>
      <c r="C30" s="22"/>
      <c r="D30" s="6"/>
      <c r="E30" s="25">
        <v>422.8</v>
      </c>
      <c r="F30" s="34">
        <v>334.3</v>
      </c>
      <c r="G30" s="83">
        <v>422.8</v>
      </c>
      <c r="H30" s="54">
        <f t="shared" si="0"/>
        <v>100</v>
      </c>
      <c r="I30" s="31">
        <f t="shared" si="1"/>
        <v>126.47322763984445</v>
      </c>
      <c r="J30" s="30">
        <v>5.5</v>
      </c>
      <c r="K30" s="30"/>
      <c r="L30" s="32"/>
      <c r="M30" s="6"/>
    </row>
    <row r="31" spans="1:13" ht="20.25">
      <c r="A31" s="43" t="s">
        <v>53</v>
      </c>
      <c r="B31" s="28"/>
      <c r="C31" s="22"/>
      <c r="D31" s="6"/>
      <c r="E31" s="25">
        <v>3056.8</v>
      </c>
      <c r="F31" s="34">
        <v>3056.8</v>
      </c>
      <c r="G31" s="83">
        <v>3056.8</v>
      </c>
      <c r="H31" s="54">
        <f t="shared" si="0"/>
        <v>100</v>
      </c>
      <c r="I31" s="31">
        <f t="shared" si="1"/>
        <v>100</v>
      </c>
      <c r="J31" s="30"/>
      <c r="K31" s="30"/>
      <c r="L31" s="32"/>
      <c r="M31" s="6"/>
    </row>
    <row r="32" spans="1:13" ht="20.25">
      <c r="A32" s="43" t="s">
        <v>64</v>
      </c>
      <c r="B32" s="28"/>
      <c r="C32" s="22"/>
      <c r="D32" s="6"/>
      <c r="E32" s="25">
        <v>3000</v>
      </c>
      <c r="F32" s="34">
        <v>3000</v>
      </c>
      <c r="G32" s="83">
        <v>3000</v>
      </c>
      <c r="H32" s="54">
        <f t="shared" si="0"/>
        <v>100</v>
      </c>
      <c r="I32" s="31">
        <f t="shared" si="1"/>
        <v>100</v>
      </c>
      <c r="J32" s="30"/>
      <c r="K32" s="30"/>
      <c r="L32" s="32"/>
      <c r="M32" s="6"/>
    </row>
    <row r="33" spans="1:13" ht="20.25">
      <c r="A33" s="43" t="s">
        <v>65</v>
      </c>
      <c r="B33" s="28"/>
      <c r="C33" s="22"/>
      <c r="D33" s="6"/>
      <c r="E33" s="25">
        <v>3530.5</v>
      </c>
      <c r="F33" s="34">
        <v>2751.5</v>
      </c>
      <c r="G33" s="83">
        <v>3530.5</v>
      </c>
      <c r="H33" s="54">
        <f t="shared" si="0"/>
        <v>100</v>
      </c>
      <c r="I33" s="31">
        <f t="shared" si="1"/>
        <v>128.31182991095767</v>
      </c>
      <c r="J33" s="30">
        <v>19</v>
      </c>
      <c r="K33" s="30"/>
      <c r="L33" s="32"/>
      <c r="M33" s="6"/>
    </row>
    <row r="34" spans="1:13" ht="20.25">
      <c r="A34" s="43" t="s">
        <v>66</v>
      </c>
      <c r="B34" s="28"/>
      <c r="C34" s="22"/>
      <c r="D34" s="6"/>
      <c r="E34" s="25">
        <v>6850.7</v>
      </c>
      <c r="F34" s="34">
        <v>6850.7</v>
      </c>
      <c r="G34" s="83">
        <v>6850.7</v>
      </c>
      <c r="H34" s="54">
        <f t="shared" si="0"/>
        <v>100</v>
      </c>
      <c r="I34" s="31">
        <f t="shared" si="1"/>
        <v>100</v>
      </c>
      <c r="J34" s="30"/>
      <c r="K34" s="30"/>
      <c r="L34" s="32"/>
      <c r="M34" s="6"/>
    </row>
    <row r="35" spans="1:13" ht="20.25">
      <c r="A35" s="43" t="s">
        <v>70</v>
      </c>
      <c r="B35" s="28"/>
      <c r="C35" s="22"/>
      <c r="D35" s="6"/>
      <c r="E35" s="25">
        <v>350</v>
      </c>
      <c r="F35" s="34">
        <v>245</v>
      </c>
      <c r="G35" s="83">
        <v>315</v>
      </c>
      <c r="H35" s="54">
        <f t="shared" si="0"/>
        <v>90</v>
      </c>
      <c r="I35" s="31">
        <f t="shared" si="1"/>
        <v>128.57142857142858</v>
      </c>
      <c r="J35" s="30"/>
      <c r="K35" s="30"/>
      <c r="L35" s="32"/>
      <c r="M35" s="6"/>
    </row>
    <row r="36" spans="1:13" ht="20.25">
      <c r="A36" s="26" t="s">
        <v>42</v>
      </c>
      <c r="B36" s="28"/>
      <c r="C36" s="22"/>
      <c r="D36" s="6"/>
      <c r="E36" s="25">
        <v>11.3</v>
      </c>
      <c r="F36" s="34">
        <v>11.3</v>
      </c>
      <c r="G36" s="83">
        <v>11.3</v>
      </c>
      <c r="H36" s="54">
        <f t="shared" si="0"/>
        <v>100</v>
      </c>
      <c r="I36" s="31">
        <f t="shared" si="1"/>
        <v>100</v>
      </c>
      <c r="J36" s="30"/>
      <c r="K36" s="30"/>
      <c r="L36" s="32"/>
      <c r="M36" s="6"/>
    </row>
    <row r="37" spans="1:13" ht="20.25">
      <c r="A37" s="43" t="s">
        <v>77</v>
      </c>
      <c r="B37" s="28"/>
      <c r="C37" s="22"/>
      <c r="D37" s="6"/>
      <c r="E37" s="25">
        <v>10355.4</v>
      </c>
      <c r="F37" s="34">
        <v>198.8</v>
      </c>
      <c r="G37" s="83">
        <v>10355.4</v>
      </c>
      <c r="H37" s="54">
        <f t="shared" si="0"/>
        <v>100</v>
      </c>
      <c r="I37" s="31">
        <f t="shared" si="1"/>
        <v>5208.9537223340039</v>
      </c>
      <c r="J37" s="30"/>
      <c r="K37" s="30"/>
      <c r="L37" s="32"/>
      <c r="M37" s="6"/>
    </row>
    <row r="38" spans="1:13" ht="20.25">
      <c r="A38" s="43" t="s">
        <v>78</v>
      </c>
      <c r="B38" s="28"/>
      <c r="C38" s="22"/>
      <c r="D38" s="6"/>
      <c r="E38" s="25">
        <v>1112.5999999999999</v>
      </c>
      <c r="F38" s="34">
        <v>1112.5999999999999</v>
      </c>
      <c r="G38" s="83">
        <v>1112.5999999999999</v>
      </c>
      <c r="H38" s="54">
        <f t="shared" si="0"/>
        <v>100</v>
      </c>
      <c r="I38" s="31">
        <f t="shared" si="1"/>
        <v>100</v>
      </c>
      <c r="J38" s="30"/>
      <c r="K38" s="30"/>
      <c r="L38" s="32"/>
      <c r="M38" s="6"/>
    </row>
    <row r="39" spans="1:13" ht="20.25">
      <c r="A39" s="43" t="s">
        <v>80</v>
      </c>
      <c r="B39" s="28"/>
      <c r="C39" s="22"/>
      <c r="D39" s="6"/>
      <c r="E39" s="25">
        <v>500</v>
      </c>
      <c r="F39" s="34">
        <v>500</v>
      </c>
      <c r="G39" s="83">
        <v>500</v>
      </c>
      <c r="H39" s="54">
        <f t="shared" si="0"/>
        <v>100</v>
      </c>
      <c r="I39" s="31">
        <f t="shared" si="1"/>
        <v>100</v>
      </c>
      <c r="J39" s="30"/>
      <c r="K39" s="30"/>
      <c r="L39" s="32"/>
      <c r="M39" s="6"/>
    </row>
    <row r="40" spans="1:13" ht="20.25">
      <c r="A40" s="43" t="s">
        <v>81</v>
      </c>
      <c r="B40" s="28"/>
      <c r="C40" s="22"/>
      <c r="D40" s="6"/>
      <c r="E40" s="25">
        <v>596.70000000000005</v>
      </c>
      <c r="F40" s="34">
        <v>596.70000000000005</v>
      </c>
      <c r="G40" s="83">
        <v>596.70000000000005</v>
      </c>
      <c r="H40" s="54">
        <f t="shared" si="0"/>
        <v>100</v>
      </c>
      <c r="I40" s="31">
        <f t="shared" si="1"/>
        <v>100</v>
      </c>
      <c r="J40" s="30"/>
      <c r="K40" s="30"/>
      <c r="L40" s="32"/>
      <c r="M40" s="6"/>
    </row>
    <row r="41" spans="1:13" ht="20.25">
      <c r="A41" s="43" t="s">
        <v>85</v>
      </c>
      <c r="B41" s="28"/>
      <c r="C41" s="22"/>
      <c r="D41" s="6"/>
      <c r="E41" s="25">
        <v>100</v>
      </c>
      <c r="F41" s="34">
        <v>100</v>
      </c>
      <c r="G41" s="83">
        <v>100</v>
      </c>
      <c r="H41" s="54">
        <f t="shared" si="0"/>
        <v>100</v>
      </c>
      <c r="I41" s="31">
        <f t="shared" si="1"/>
        <v>100</v>
      </c>
      <c r="J41" s="30"/>
      <c r="K41" s="30"/>
      <c r="L41" s="32"/>
      <c r="M41" s="6"/>
    </row>
    <row r="42" spans="1:13" ht="20.25">
      <c r="A42" s="43" t="s">
        <v>90</v>
      </c>
      <c r="B42" s="28"/>
      <c r="C42" s="22"/>
      <c r="D42" s="6"/>
      <c r="E42" s="25">
        <v>9597</v>
      </c>
      <c r="F42" s="34">
        <v>9597</v>
      </c>
      <c r="G42" s="83">
        <v>9597</v>
      </c>
      <c r="H42" s="54">
        <f t="shared" si="0"/>
        <v>100</v>
      </c>
      <c r="I42" s="31">
        <f t="shared" si="1"/>
        <v>100</v>
      </c>
      <c r="J42" s="30"/>
      <c r="K42" s="30"/>
      <c r="L42" s="32"/>
      <c r="M42" s="6"/>
    </row>
    <row r="43" spans="1:13" ht="20.25">
      <c r="A43" s="43" t="s">
        <v>100</v>
      </c>
      <c r="B43" s="28"/>
      <c r="C43" s="22"/>
      <c r="D43" s="6"/>
      <c r="E43" s="25">
        <v>4113</v>
      </c>
      <c r="F43" s="34">
        <v>4113</v>
      </c>
      <c r="G43" s="83">
        <v>4113</v>
      </c>
      <c r="H43" s="54">
        <f t="shared" si="0"/>
        <v>100</v>
      </c>
      <c r="I43" s="31">
        <f t="shared" si="1"/>
        <v>100</v>
      </c>
      <c r="J43" s="30"/>
      <c r="K43" s="30"/>
      <c r="L43" s="32"/>
      <c r="M43" s="6"/>
    </row>
    <row r="44" spans="1:13" ht="20.25">
      <c r="A44" s="43" t="s">
        <v>102</v>
      </c>
      <c r="B44" s="28"/>
      <c r="C44" s="22"/>
      <c r="D44" s="6"/>
      <c r="E44" s="25">
        <v>36915</v>
      </c>
      <c r="F44" s="34">
        <v>25840</v>
      </c>
      <c r="G44" s="83">
        <v>36915</v>
      </c>
      <c r="H44" s="54">
        <f t="shared" si="0"/>
        <v>100</v>
      </c>
      <c r="I44" s="31">
        <f t="shared" si="1"/>
        <v>142.85990712074303</v>
      </c>
      <c r="J44" s="30"/>
      <c r="K44" s="30"/>
      <c r="L44" s="32"/>
      <c r="M44" s="6"/>
    </row>
    <row r="45" spans="1:13" ht="20.25">
      <c r="A45" s="43" t="s">
        <v>91</v>
      </c>
      <c r="B45" s="28"/>
      <c r="C45" s="22"/>
      <c r="D45" s="6"/>
      <c r="E45" s="25">
        <v>3915.5</v>
      </c>
      <c r="F45" s="34">
        <v>3915.5</v>
      </c>
      <c r="G45" s="83">
        <v>3915.5</v>
      </c>
      <c r="H45" s="54">
        <f t="shared" si="0"/>
        <v>100</v>
      </c>
      <c r="I45" s="31">
        <f t="shared" si="1"/>
        <v>100</v>
      </c>
      <c r="J45" s="30"/>
      <c r="K45" s="30"/>
      <c r="L45" s="32"/>
      <c r="M45" s="6"/>
    </row>
    <row r="46" spans="1:13" ht="40.5">
      <c r="A46" s="43" t="s">
        <v>105</v>
      </c>
      <c r="B46" s="28"/>
      <c r="C46" s="22"/>
      <c r="D46" s="6"/>
      <c r="E46" s="25">
        <v>22.8</v>
      </c>
      <c r="F46" s="34">
        <v>22.8</v>
      </c>
      <c r="G46" s="83">
        <v>22.8</v>
      </c>
      <c r="H46" s="54">
        <f t="shared" si="0"/>
        <v>100</v>
      </c>
      <c r="I46" s="31">
        <f t="shared" si="1"/>
        <v>100</v>
      </c>
      <c r="J46" s="30"/>
      <c r="K46" s="30"/>
      <c r="L46" s="32"/>
      <c r="M46" s="6"/>
    </row>
    <row r="47" spans="1:13" ht="20.25">
      <c r="A47" s="43" t="s">
        <v>107</v>
      </c>
      <c r="B47" s="28"/>
      <c r="C47" s="22"/>
      <c r="D47" s="6"/>
      <c r="E47" s="25">
        <v>73.819999999999993</v>
      </c>
      <c r="F47" s="34">
        <v>49.7</v>
      </c>
      <c r="G47" s="83">
        <v>73.819999999999993</v>
      </c>
      <c r="H47" s="54">
        <f t="shared" si="0"/>
        <v>100</v>
      </c>
      <c r="I47" s="31">
        <f t="shared" si="1"/>
        <v>148.53118712273638</v>
      </c>
      <c r="J47" s="30">
        <v>24.12</v>
      </c>
      <c r="K47" s="30"/>
      <c r="L47" s="32"/>
      <c r="M47" s="6"/>
    </row>
    <row r="48" spans="1:13" ht="20.25">
      <c r="A48" s="43" t="s">
        <v>109</v>
      </c>
      <c r="B48" s="28"/>
      <c r="C48" s="22"/>
      <c r="D48" s="6"/>
      <c r="E48" s="25">
        <v>96.2</v>
      </c>
      <c r="F48" s="34">
        <v>96.2</v>
      </c>
      <c r="G48" s="83">
        <v>96.2</v>
      </c>
      <c r="H48" s="54">
        <f t="shared" si="0"/>
        <v>100</v>
      </c>
      <c r="I48" s="31">
        <f t="shared" si="1"/>
        <v>100</v>
      </c>
      <c r="J48" s="30"/>
      <c r="K48" s="30"/>
      <c r="L48" s="32"/>
      <c r="M48" s="6"/>
    </row>
    <row r="49" spans="1:13" ht="20.25">
      <c r="A49" s="43" t="s">
        <v>110</v>
      </c>
      <c r="B49" s="28"/>
      <c r="C49" s="22"/>
      <c r="D49" s="6"/>
      <c r="E49" s="25">
        <v>66</v>
      </c>
      <c r="F49" s="34">
        <v>66</v>
      </c>
      <c r="G49" s="83">
        <v>66</v>
      </c>
      <c r="H49" s="54">
        <f t="shared" si="0"/>
        <v>100</v>
      </c>
      <c r="I49" s="31">
        <f t="shared" si="1"/>
        <v>100</v>
      </c>
      <c r="J49" s="30"/>
      <c r="K49" s="30"/>
      <c r="L49" s="32"/>
      <c r="M49" s="6"/>
    </row>
    <row r="50" spans="1:13" ht="20.25">
      <c r="A50" s="43" t="s">
        <v>111</v>
      </c>
      <c r="B50" s="28"/>
      <c r="C50" s="22"/>
      <c r="D50" s="6"/>
      <c r="E50" s="25">
        <v>19814.400000000001</v>
      </c>
      <c r="F50" s="34">
        <v>19814.400000000001</v>
      </c>
      <c r="G50" s="83">
        <v>19814.400000000001</v>
      </c>
      <c r="H50" s="54">
        <f t="shared" si="0"/>
        <v>100</v>
      </c>
      <c r="I50" s="31">
        <f t="shared" si="1"/>
        <v>100</v>
      </c>
      <c r="J50" s="30"/>
      <c r="K50" s="30"/>
      <c r="L50" s="32"/>
      <c r="M50" s="6"/>
    </row>
    <row r="51" spans="1:13" ht="20.25">
      <c r="A51" s="43" t="s">
        <v>115</v>
      </c>
      <c r="B51" s="28"/>
      <c r="C51" s="22"/>
      <c r="D51" s="6"/>
      <c r="E51" s="25">
        <v>200</v>
      </c>
      <c r="F51" s="34">
        <v>200</v>
      </c>
      <c r="G51" s="83">
        <v>200</v>
      </c>
      <c r="H51" s="54">
        <f t="shared" si="0"/>
        <v>100</v>
      </c>
      <c r="I51" s="31">
        <f t="shared" si="1"/>
        <v>100</v>
      </c>
      <c r="J51" s="30"/>
      <c r="K51" s="30"/>
      <c r="L51" s="32"/>
      <c r="M51" s="6"/>
    </row>
    <row r="52" spans="1:13" ht="20.25">
      <c r="A52" s="43" t="s">
        <v>117</v>
      </c>
      <c r="B52" s="28"/>
      <c r="C52" s="22"/>
      <c r="D52" s="6"/>
      <c r="E52" s="25">
        <v>1000</v>
      </c>
      <c r="F52" s="34">
        <v>1000</v>
      </c>
      <c r="G52" s="83">
        <v>1000</v>
      </c>
      <c r="H52" s="54">
        <f t="shared" si="0"/>
        <v>100</v>
      </c>
      <c r="I52" s="31">
        <f t="shared" si="1"/>
        <v>100</v>
      </c>
      <c r="J52" s="30"/>
      <c r="K52" s="30"/>
      <c r="L52" s="32"/>
      <c r="M52" s="6"/>
    </row>
    <row r="53" spans="1:13" ht="20.25">
      <c r="A53" s="43" t="s">
        <v>119</v>
      </c>
      <c r="B53" s="28"/>
      <c r="C53" s="22"/>
      <c r="D53" s="6"/>
      <c r="E53" s="25">
        <v>500</v>
      </c>
      <c r="F53" s="34">
        <v>500</v>
      </c>
      <c r="G53" s="83">
        <v>500</v>
      </c>
      <c r="H53" s="54">
        <f t="shared" si="0"/>
        <v>100</v>
      </c>
      <c r="I53" s="31">
        <f t="shared" si="1"/>
        <v>100</v>
      </c>
      <c r="J53" s="30"/>
      <c r="K53" s="30"/>
      <c r="L53" s="32"/>
      <c r="M53" s="6"/>
    </row>
    <row r="54" spans="1:13" ht="20.25">
      <c r="A54" s="43" t="s">
        <v>120</v>
      </c>
      <c r="B54" s="28"/>
      <c r="C54" s="22"/>
      <c r="D54" s="6"/>
      <c r="E54" s="25">
        <v>100</v>
      </c>
      <c r="F54" s="34">
        <v>100</v>
      </c>
      <c r="G54" s="83">
        <v>100</v>
      </c>
      <c r="H54" s="54">
        <f t="shared" si="0"/>
        <v>100</v>
      </c>
      <c r="I54" s="31">
        <f t="shared" si="1"/>
        <v>100</v>
      </c>
      <c r="J54" s="30"/>
      <c r="K54" s="30"/>
      <c r="L54" s="32"/>
      <c r="M54" s="6"/>
    </row>
    <row r="55" spans="1:13" ht="20.25">
      <c r="A55" s="43" t="s">
        <v>132</v>
      </c>
      <c r="B55" s="28"/>
      <c r="C55" s="22"/>
      <c r="D55" s="6"/>
      <c r="E55" s="25">
        <v>1000</v>
      </c>
      <c r="F55" s="34"/>
      <c r="G55" s="83">
        <v>1000</v>
      </c>
      <c r="H55" s="54">
        <f t="shared" si="0"/>
        <v>100</v>
      </c>
      <c r="I55" s="31"/>
      <c r="J55" s="30"/>
      <c r="K55" s="30"/>
      <c r="L55" s="32"/>
      <c r="M55" s="6"/>
    </row>
    <row r="56" spans="1:13" ht="20.25">
      <c r="A56" s="7" t="s">
        <v>35</v>
      </c>
      <c r="B56" s="6">
        <f>B8+B9</f>
        <v>777971.48</v>
      </c>
      <c r="C56" s="6">
        <f>C8+C9</f>
        <v>796263.28</v>
      </c>
      <c r="D56" s="23">
        <f>C56/B56*100</f>
        <v>102.35121729655181</v>
      </c>
      <c r="E56" s="6">
        <f>E8+E9</f>
        <v>827486.55999999994</v>
      </c>
      <c r="F56" s="6">
        <f t="shared" ref="F56:G56" si="2">F8+F9</f>
        <v>802233.06</v>
      </c>
      <c r="G56" s="84">
        <f t="shared" si="2"/>
        <v>825755.67999999993</v>
      </c>
      <c r="H56" s="57">
        <f t="shared" si="0"/>
        <v>99.790826814153931</v>
      </c>
      <c r="I56" s="19">
        <v>105.58205212128213</v>
      </c>
      <c r="J56" s="6">
        <f>J8+J9</f>
        <v>34809.819999999992</v>
      </c>
      <c r="K56" s="6">
        <f>K8+K9</f>
        <v>10031.6</v>
      </c>
      <c r="L56" s="6">
        <f t="shared" ref="L56:M56" si="3">L8+L9</f>
        <v>29492.400000000023</v>
      </c>
      <c r="M56" s="6">
        <f t="shared" si="3"/>
        <v>0</v>
      </c>
    </row>
    <row r="57" spans="1:13" ht="20.25">
      <c r="A57" s="8"/>
      <c r="B57" s="9"/>
      <c r="C57" s="9"/>
      <c r="D57" s="10"/>
      <c r="E57" s="29"/>
      <c r="F57" s="9"/>
      <c r="G57" s="85"/>
      <c r="H57" s="9"/>
      <c r="I57" s="10"/>
      <c r="J57" s="9"/>
      <c r="K57" s="9"/>
      <c r="L57" s="11"/>
      <c r="M57" s="11"/>
    </row>
    <row r="58" spans="1:13" ht="20.25">
      <c r="A58" s="109" t="s">
        <v>36</v>
      </c>
      <c r="B58" s="109"/>
      <c r="C58" s="109"/>
      <c r="D58" s="3" t="s">
        <v>2</v>
      </c>
      <c r="E58" s="3" t="s">
        <v>37</v>
      </c>
      <c r="F58" s="3"/>
      <c r="G58" s="80"/>
      <c r="H58" s="2"/>
      <c r="I58" s="2"/>
      <c r="J58" s="3" t="s">
        <v>38</v>
      </c>
      <c r="K58" s="2"/>
      <c r="L58" s="11"/>
      <c r="M58" s="9"/>
    </row>
  </sheetData>
  <mergeCells count="16">
    <mergeCell ref="E6:E7"/>
    <mergeCell ref="F6:F7"/>
    <mergeCell ref="G6:G7"/>
    <mergeCell ref="J6:J7"/>
    <mergeCell ref="K6:K7"/>
    <mergeCell ref="A58:C58"/>
    <mergeCell ref="A1:M1"/>
    <mergeCell ref="A2:M2"/>
    <mergeCell ref="A3:M3"/>
    <mergeCell ref="A5:A7"/>
    <mergeCell ref="B5:D5"/>
    <mergeCell ref="E5:K5"/>
    <mergeCell ref="L5:M6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3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3"/>
  <sheetViews>
    <sheetView topLeftCell="C1" workbookViewId="0">
      <selection activeCell="C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1.42578125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9" style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3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3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ht="20.25">
      <c r="A3" s="113" t="s">
        <v>47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3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3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45</v>
      </c>
      <c r="J6" s="108" t="s">
        <v>11</v>
      </c>
      <c r="K6" s="108"/>
      <c r="L6" s="108"/>
    </row>
    <row r="7" spans="1:13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0" t="s">
        <v>12</v>
      </c>
      <c r="L7" s="40" t="s">
        <v>13</v>
      </c>
    </row>
    <row r="8" spans="1:13" ht="20.25">
      <c r="A8" s="18" t="s">
        <v>14</v>
      </c>
      <c r="B8" s="20">
        <v>228589</v>
      </c>
      <c r="C8" s="21">
        <v>20897.8</v>
      </c>
      <c r="D8" s="16">
        <f>C8/B8*100</f>
        <v>9.142084702238515</v>
      </c>
      <c r="E8" s="12">
        <v>258743</v>
      </c>
      <c r="F8" s="12">
        <v>51748.6</v>
      </c>
      <c r="G8" s="13">
        <v>23494.799999999999</v>
      </c>
      <c r="H8" s="15">
        <v>5.5548318814621833</v>
      </c>
      <c r="I8" s="12">
        <v>9056.5</v>
      </c>
      <c r="J8" s="13">
        <v>4753.5</v>
      </c>
      <c r="K8" s="17">
        <f>G8-C8</f>
        <v>2597</v>
      </c>
      <c r="L8" s="14"/>
    </row>
    <row r="9" spans="1:13" ht="20.25">
      <c r="A9" s="5" t="s">
        <v>15</v>
      </c>
      <c r="B9" s="35">
        <v>442302.67</v>
      </c>
      <c r="C9" s="22">
        <v>68320.50999999998</v>
      </c>
      <c r="D9" s="16">
        <f>C9/B9*100</f>
        <v>15.446551566148129</v>
      </c>
      <c r="E9" s="33">
        <f>SUM(E10:E29)</f>
        <v>459571.95999999996</v>
      </c>
      <c r="F9" s="33">
        <f t="shared" ref="F9" si="0">SUM(F10:F29)</f>
        <v>135722.75999999998</v>
      </c>
      <c r="G9" s="33">
        <f>SUM(G10:G29)</f>
        <v>47696.110000000008</v>
      </c>
      <c r="H9" s="15">
        <v>16.15983002659797</v>
      </c>
      <c r="I9" s="33">
        <f t="shared" ref="I9:J9" si="1">SUM(I10:I29)</f>
        <v>17653.649999999998</v>
      </c>
      <c r="J9" s="33">
        <f t="shared" si="1"/>
        <v>0</v>
      </c>
      <c r="K9" s="17"/>
      <c r="L9" s="14">
        <f>C9-G9</f>
        <v>20624.399999999972</v>
      </c>
      <c r="M9" s="42"/>
    </row>
    <row r="10" spans="1:13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0">
        <v>105.1</v>
      </c>
      <c r="H10" s="31">
        <v>16.666666666666664</v>
      </c>
      <c r="I10" s="30">
        <v>35</v>
      </c>
      <c r="J10" s="30"/>
      <c r="K10" s="32"/>
      <c r="L10" s="37"/>
      <c r="M10" s="42"/>
    </row>
    <row r="11" spans="1:13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0">
        <v>1494.5</v>
      </c>
      <c r="H11" s="31">
        <v>16.665108451757668</v>
      </c>
      <c r="I11" s="30">
        <v>498.20000000000005</v>
      </c>
      <c r="J11" s="30"/>
      <c r="K11" s="32"/>
      <c r="L11" s="37"/>
    </row>
    <row r="12" spans="1:13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0">
        <v>17209.5</v>
      </c>
      <c r="H12" s="31">
        <v>16.666821652082536</v>
      </c>
      <c r="I12" s="30">
        <v>5736.5</v>
      </c>
      <c r="J12" s="30"/>
      <c r="K12" s="32"/>
      <c r="L12" s="37"/>
    </row>
    <row r="13" spans="1:13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0">
        <v>148.1</v>
      </c>
      <c r="H13" s="31">
        <v>16.761904761904763</v>
      </c>
      <c r="I13" s="30">
        <v>49.3</v>
      </c>
      <c r="J13" s="30"/>
      <c r="K13" s="32"/>
      <c r="L13" s="37"/>
    </row>
    <row r="14" spans="1:13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0">
        <v>19731.599999999999</v>
      </c>
      <c r="H14" s="31">
        <v>16.666609397227703</v>
      </c>
      <c r="I14" s="30">
        <v>6577.1999999999989</v>
      </c>
      <c r="J14" s="30"/>
      <c r="K14" s="32"/>
      <c r="L14" s="37"/>
    </row>
    <row r="15" spans="1:13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0">
        <v>5820.4</v>
      </c>
      <c r="H15" s="31">
        <v>16.666666666666668</v>
      </c>
      <c r="I15" s="30">
        <v>1940.0999999999995</v>
      </c>
      <c r="J15" s="30"/>
      <c r="K15" s="32"/>
      <c r="L15" s="37"/>
    </row>
    <row r="16" spans="1:13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v>0</v>
      </c>
      <c r="I16" s="30">
        <v>943.45</v>
      </c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0">
        <v>50.3</v>
      </c>
      <c r="H17" s="31">
        <v>16.633466135458168</v>
      </c>
      <c r="I17" s="30">
        <v>16.799999999999997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0">
        <v>24.4</v>
      </c>
      <c r="H18" s="31">
        <v>16.598360655737704</v>
      </c>
      <c r="I18" s="30">
        <v>8.0999999999999979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0">
        <v>50.9</v>
      </c>
      <c r="H19" s="31"/>
      <c r="I19" s="30">
        <v>50.9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0">
        <v>42.6</v>
      </c>
      <c r="H20" s="31">
        <v>16.666666666666664</v>
      </c>
      <c r="I20" s="30">
        <v>14.200000000000003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0">
        <v>50.9</v>
      </c>
      <c r="H21" s="31"/>
      <c r="I21" s="30">
        <v>50.9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0">
        <v>1715.9</v>
      </c>
      <c r="H22" s="31"/>
      <c r="I22" s="30">
        <v>1715.9</v>
      </c>
      <c r="J22" s="28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0">
        <v>256.8</v>
      </c>
      <c r="H23" s="31">
        <v>16.666666666666668</v>
      </c>
      <c r="I23" s="30"/>
      <c r="J23" s="28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0">
        <v>47.5</v>
      </c>
      <c r="H24" s="31">
        <v>16.680707666385846</v>
      </c>
      <c r="I24" s="30">
        <v>15.8</v>
      </c>
      <c r="J24" s="28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0">
        <v>3.8</v>
      </c>
      <c r="H25" s="31">
        <v>17.105263157894736</v>
      </c>
      <c r="I25" s="30">
        <v>1.2999999999999998</v>
      </c>
      <c r="J25" s="28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v>0</v>
      </c>
      <c r="I26" s="30"/>
      <c r="J26" s="28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0"/>
      <c r="H27" s="31">
        <v>0</v>
      </c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0"/>
      <c r="H28" s="31">
        <v>0</v>
      </c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0"/>
      <c r="H29" s="31"/>
      <c r="I29" s="30"/>
      <c r="J29" s="30"/>
      <c r="K29" s="32"/>
      <c r="L29" s="6"/>
    </row>
    <row r="30" spans="1:12" ht="20.25">
      <c r="A30" s="7" t="s">
        <v>35</v>
      </c>
      <c r="B30" s="6">
        <f>B8+B9</f>
        <v>670891.66999999993</v>
      </c>
      <c r="C30" s="6">
        <f>C8+C9</f>
        <v>89218.309999999983</v>
      </c>
      <c r="D30" s="23">
        <f>C30/B30*100</f>
        <v>13.298467396383085</v>
      </c>
      <c r="E30" s="6">
        <f t="shared" ref="E30:G30" si="2">E8+E9</f>
        <v>718314.96</v>
      </c>
      <c r="F30" s="6">
        <f t="shared" si="2"/>
        <v>187471.35999999999</v>
      </c>
      <c r="G30" s="6">
        <f t="shared" si="2"/>
        <v>71190.91</v>
      </c>
      <c r="H30" s="19">
        <v>105.58205212128213</v>
      </c>
      <c r="I30" s="6">
        <f>I8+I9</f>
        <v>26710.149999999998</v>
      </c>
      <c r="J30" s="6">
        <f>J8+J9</f>
        <v>4753.5</v>
      </c>
      <c r="K30" s="6">
        <f t="shared" ref="K30:L30" si="3">K8+K9</f>
        <v>2597</v>
      </c>
      <c r="L30" s="6">
        <f t="shared" si="3"/>
        <v>20624.399999999972</v>
      </c>
    </row>
    <row r="31" spans="1:12" ht="20.25">
      <c r="A31" s="8"/>
      <c r="B31" s="9"/>
      <c r="C31" s="9"/>
      <c r="D31" s="10"/>
      <c r="E31" s="29"/>
      <c r="F31" s="9"/>
      <c r="G31" s="9"/>
      <c r="H31" s="10"/>
      <c r="I31" s="9"/>
      <c r="J31" s="9"/>
      <c r="K31" s="11"/>
      <c r="L31" s="11"/>
    </row>
    <row r="32" spans="1:12" ht="20.25">
      <c r="A32" s="8"/>
      <c r="B32" s="9"/>
      <c r="C32" s="9"/>
      <c r="D32" s="10"/>
      <c r="E32" s="9"/>
      <c r="F32" s="9"/>
      <c r="G32" s="9"/>
      <c r="H32" s="10"/>
      <c r="I32" s="9"/>
      <c r="J32" s="9"/>
      <c r="K32" s="11"/>
      <c r="L32" s="9"/>
    </row>
    <row r="33" spans="1:10" ht="20.25">
      <c r="A33" s="109" t="s">
        <v>36</v>
      </c>
      <c r="B33" s="109"/>
      <c r="C33" s="109"/>
      <c r="D33" s="3" t="s">
        <v>2</v>
      </c>
      <c r="E33" s="3" t="s">
        <v>37</v>
      </c>
      <c r="F33" s="3"/>
      <c r="G33" s="2"/>
      <c r="H33" s="2"/>
      <c r="I33" s="3" t="s">
        <v>38</v>
      </c>
      <c r="J33" s="2"/>
    </row>
  </sheetData>
  <mergeCells count="17"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  <mergeCell ref="A33:C33"/>
    <mergeCell ref="E6:E7"/>
    <mergeCell ref="F6:F7"/>
    <mergeCell ref="G6:G7"/>
    <mergeCell ref="H6:H7"/>
  </mergeCells>
  <pageMargins left="0" right="0" top="0" bottom="0" header="0" footer="0"/>
  <pageSetup paperSize="9" scale="5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opLeftCell="C7" workbookViewId="0">
      <selection activeCell="J31" sqref="J31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48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45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1" t="s">
        <v>12</v>
      </c>
      <c r="L7" s="41" t="s">
        <v>13</v>
      </c>
    </row>
    <row r="8" spans="1:12" ht="20.25">
      <c r="A8" s="18" t="s">
        <v>14</v>
      </c>
      <c r="B8" s="20">
        <v>228589</v>
      </c>
      <c r="C8" s="21">
        <v>24691.599999999999</v>
      </c>
      <c r="D8" s="16">
        <f>C8/B8*100</f>
        <v>10.801744615882654</v>
      </c>
      <c r="E8" s="12">
        <v>258743</v>
      </c>
      <c r="F8" s="12">
        <v>51748.6</v>
      </c>
      <c r="G8" s="13">
        <v>26822.7</v>
      </c>
      <c r="H8" s="15">
        <f>G8/F8*100</f>
        <v>51.832706585298929</v>
      </c>
      <c r="I8" s="12">
        <v>12384.4</v>
      </c>
      <c r="J8" s="13">
        <v>3327.9</v>
      </c>
      <c r="K8" s="17">
        <f>G8-C8</f>
        <v>2131.1000000000022</v>
      </c>
      <c r="L8" s="14"/>
    </row>
    <row r="9" spans="1:12" ht="20.25">
      <c r="A9" s="5" t="s">
        <v>15</v>
      </c>
      <c r="B9" s="35">
        <v>442302.67</v>
      </c>
      <c r="C9" s="22">
        <v>91024.109999999986</v>
      </c>
      <c r="D9" s="16">
        <f>C9/B9*100</f>
        <v>20.579597676857791</v>
      </c>
      <c r="E9" s="33">
        <f>SUM(E10:E30)</f>
        <v>459580.25999999995</v>
      </c>
      <c r="F9" s="33">
        <f t="shared" ref="F9:G9" si="0">SUM(F10:F30)</f>
        <v>135731.05999999997</v>
      </c>
      <c r="G9" s="33">
        <f t="shared" si="0"/>
        <v>62737.69000000001</v>
      </c>
      <c r="H9" s="15">
        <f t="shared" ref="H9:H30" si="1">G9/F9*100</f>
        <v>46.222058532512769</v>
      </c>
      <c r="I9" s="33">
        <f>SUM(I10:I30)</f>
        <v>32644.29</v>
      </c>
      <c r="J9" s="33">
        <f t="shared" ref="J9" si="2">SUM(J10:J29)</f>
        <v>15033.240000000005</v>
      </c>
      <c r="K9" s="17"/>
      <c r="L9" s="14">
        <f>C9-G9</f>
        <v>28286.419999999976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140.19999999999999</v>
      </c>
      <c r="H10" s="31">
        <f t="shared" si="1"/>
        <v>66.698382492863942</v>
      </c>
      <c r="I10" s="30">
        <v>70.06</v>
      </c>
      <c r="J10" s="30">
        <v>35.06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1992.68</v>
      </c>
      <c r="H11" s="31">
        <f t="shared" si="1"/>
        <v>70.169730262694557</v>
      </c>
      <c r="I11" s="30">
        <v>996.38000000000011</v>
      </c>
      <c r="J11" s="30">
        <v>498.18000000000006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22946.04</v>
      </c>
      <c r="H12" s="31">
        <f t="shared" si="1"/>
        <v>44.252609329558517</v>
      </c>
      <c r="I12" s="30">
        <v>11473.04</v>
      </c>
      <c r="J12" s="30">
        <v>5736.5400000000009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197.52</v>
      </c>
      <c r="H13" s="31">
        <f t="shared" si="1"/>
        <v>66.662166722915956</v>
      </c>
      <c r="I13" s="30">
        <v>98.720000000000013</v>
      </c>
      <c r="J13" s="30">
        <v>49.420000000000016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26308.77</v>
      </c>
      <c r="H14" s="31">
        <f t="shared" si="1"/>
        <v>44.444468846028442</v>
      </c>
      <c r="I14" s="30">
        <v>13154.37</v>
      </c>
      <c r="J14" s="30">
        <v>6577.1700000000019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7760.55</v>
      </c>
      <c r="H15" s="31">
        <f t="shared" si="1"/>
        <v>44.444539894165345</v>
      </c>
      <c r="I15" s="30">
        <v>3880.25</v>
      </c>
      <c r="J15" s="30">
        <v>1940.1500000000005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>
        <v>943.45</v>
      </c>
      <c r="J16" s="30">
        <v>0</v>
      </c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67.03</v>
      </c>
      <c r="H17" s="31">
        <f t="shared" si="1"/>
        <v>66.696517412935336</v>
      </c>
      <c r="I17" s="30">
        <v>33.53</v>
      </c>
      <c r="J17" s="30">
        <v>16.730000000000004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32.520000000000003</v>
      </c>
      <c r="H18" s="31">
        <f t="shared" si="1"/>
        <v>66.639344262295097</v>
      </c>
      <c r="I18" s="30">
        <v>16.220000000000002</v>
      </c>
      <c r="J18" s="30">
        <v>8.1200000000000045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>
        <v>50.9</v>
      </c>
      <c r="J19" s="30">
        <v>0</v>
      </c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56.77</v>
      </c>
      <c r="H20" s="31">
        <f t="shared" si="1"/>
        <v>53.35526315789474</v>
      </c>
      <c r="I20" s="30">
        <v>28.370000000000005</v>
      </c>
      <c r="J20" s="30">
        <v>14.170000000000002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50.9</v>
      </c>
      <c r="H21" s="31">
        <f t="shared" si="1"/>
        <v>80.031446540880495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>
        <v>1715.9</v>
      </c>
      <c r="J22" s="30">
        <v>0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397.41</v>
      </c>
      <c r="H23" s="31">
        <f t="shared" si="1"/>
        <v>36.446258253851802</v>
      </c>
      <c r="I23" s="30">
        <v>140.61000000000001</v>
      </c>
      <c r="J23" s="30">
        <v>140.61000000000001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63.32</v>
      </c>
      <c r="H24" s="31">
        <f t="shared" si="1"/>
        <v>53.344566133108671</v>
      </c>
      <c r="I24" s="30">
        <v>31.62</v>
      </c>
      <c r="J24" s="30">
        <v>15.82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5.07</v>
      </c>
      <c r="H25" s="31">
        <f t="shared" si="1"/>
        <v>66.71052631578948</v>
      </c>
      <c r="I25" s="30">
        <v>2.5700000000000003</v>
      </c>
      <c r="J25" s="30">
        <v>1.2700000000000005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4"/>
      <c r="H27" s="31"/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0</v>
      </c>
      <c r="G28" s="34"/>
      <c r="H28" s="31"/>
      <c r="I28" s="30"/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8.3000000000000007</v>
      </c>
      <c r="F30" s="34">
        <v>8.3000000000000007</v>
      </c>
      <c r="G30" s="34">
        <v>8.3000000000000007</v>
      </c>
      <c r="H30" s="31">
        <f t="shared" si="1"/>
        <v>100</v>
      </c>
      <c r="I30" s="30">
        <v>8.3000000000000007</v>
      </c>
      <c r="J30" s="30">
        <v>8.3000000000000007</v>
      </c>
      <c r="K30" s="32"/>
      <c r="L30" s="6"/>
    </row>
    <row r="31" spans="1:12" ht="20.25">
      <c r="A31" s="7" t="s">
        <v>35</v>
      </c>
      <c r="B31" s="6">
        <f>B8+B9</f>
        <v>670891.66999999993</v>
      </c>
      <c r="C31" s="6">
        <f>C8+C9</f>
        <v>115715.70999999999</v>
      </c>
      <c r="D31" s="23">
        <f>C31/B31*100</f>
        <v>17.248046916426908</v>
      </c>
      <c r="E31" s="6">
        <f t="shared" ref="E31:G31" si="3">E8+E9</f>
        <v>718323.26</v>
      </c>
      <c r="F31" s="6">
        <f t="shared" si="3"/>
        <v>187479.65999999997</v>
      </c>
      <c r="G31" s="6">
        <f t="shared" si="3"/>
        <v>89560.390000000014</v>
      </c>
      <c r="H31" s="19">
        <v>105.58205212128213</v>
      </c>
      <c r="I31" s="6">
        <f>I8+I9</f>
        <v>45028.69</v>
      </c>
      <c r="J31" s="6">
        <f>J8+J9</f>
        <v>18361.140000000007</v>
      </c>
      <c r="K31" s="6">
        <f t="shared" ref="K31:L31" si="4">K8+K9</f>
        <v>2131.1000000000022</v>
      </c>
      <c r="L31" s="6">
        <f t="shared" si="4"/>
        <v>28286.419999999976</v>
      </c>
    </row>
    <row r="32" spans="1:12" ht="20.25">
      <c r="A32" s="8"/>
      <c r="B32" s="9"/>
      <c r="C32" s="9"/>
      <c r="D32" s="10"/>
      <c r="E32" s="29"/>
      <c r="F32" s="9"/>
      <c r="G32" s="9"/>
      <c r="H32" s="10"/>
      <c r="I32" s="9"/>
      <c r="J32" s="9"/>
      <c r="K32" s="11"/>
      <c r="L32" s="11"/>
    </row>
    <row r="33" spans="1:12" ht="20.25">
      <c r="A33" s="8"/>
      <c r="B33" s="9"/>
      <c r="C33" s="9"/>
      <c r="D33" s="10"/>
      <c r="E33" s="9"/>
      <c r="F33" s="9"/>
      <c r="G33" s="9"/>
      <c r="H33" s="10"/>
      <c r="I33" s="9"/>
      <c r="J33" s="9"/>
      <c r="K33" s="11"/>
      <c r="L33" s="9"/>
    </row>
    <row r="34" spans="1:12" ht="20.25">
      <c r="A34" s="109" t="s">
        <v>36</v>
      </c>
      <c r="B34" s="109"/>
      <c r="C34" s="109"/>
      <c r="D34" s="3" t="s">
        <v>2</v>
      </c>
      <c r="E34" s="3" t="s">
        <v>37</v>
      </c>
      <c r="F34" s="3"/>
      <c r="G34" s="2"/>
      <c r="H34" s="2"/>
      <c r="I34" s="3" t="s">
        <v>38</v>
      </c>
      <c r="J34" s="2"/>
    </row>
  </sheetData>
  <mergeCells count="17">
    <mergeCell ref="A34:C3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4"/>
  <sheetViews>
    <sheetView topLeftCell="B4" workbookViewId="0">
      <selection activeCell="B4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2.42578125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50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45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4" t="s">
        <v>12</v>
      </c>
      <c r="L7" s="44" t="s">
        <v>13</v>
      </c>
    </row>
    <row r="8" spans="1:12" ht="20.25">
      <c r="A8" s="18" t="s">
        <v>14</v>
      </c>
      <c r="B8" s="20">
        <v>228589</v>
      </c>
      <c r="C8" s="21">
        <v>28644.3</v>
      </c>
      <c r="D8" s="16">
        <f>C8/B8*100</f>
        <v>12.530917935683695</v>
      </c>
      <c r="E8" s="12">
        <v>258743</v>
      </c>
      <c r="F8" s="12">
        <v>51748.6</v>
      </c>
      <c r="G8" s="13">
        <v>29357.599999999999</v>
      </c>
      <c r="H8" s="15">
        <f>G8/F8*100</f>
        <v>56.73119659275806</v>
      </c>
      <c r="I8" s="12">
        <v>15825.4</v>
      </c>
      <c r="J8" s="13">
        <v>3441</v>
      </c>
      <c r="K8" s="17">
        <f>G8-C8</f>
        <v>713.29999999999927</v>
      </c>
      <c r="L8" s="14"/>
    </row>
    <row r="9" spans="1:12" ht="20.25">
      <c r="A9" s="5" t="s">
        <v>15</v>
      </c>
      <c r="B9" s="35">
        <v>442302.67</v>
      </c>
      <c r="C9" s="22">
        <v>91040</v>
      </c>
      <c r="D9" s="16">
        <f>C9/B9*100</f>
        <v>20.583190239389694</v>
      </c>
      <c r="E9" s="33">
        <f>SUM(E10:E30)</f>
        <v>459580.25999999995</v>
      </c>
      <c r="F9" s="33">
        <f t="shared" ref="F9:G9" si="0">SUM(F10:F30)</f>
        <v>135768.75999999998</v>
      </c>
      <c r="G9" s="33">
        <f t="shared" si="0"/>
        <v>62775.390000000007</v>
      </c>
      <c r="H9" s="15">
        <f t="shared" ref="H9:H30" si="1">G9/F9*100</f>
        <v>46.236991484639042</v>
      </c>
      <c r="I9" s="33">
        <f>SUM(I10:I30)</f>
        <v>32681.99</v>
      </c>
      <c r="J9" s="33">
        <f t="shared" ref="J9" si="2">SUM(J10:J29)</f>
        <v>37.700000000000003</v>
      </c>
      <c r="K9" s="17"/>
      <c r="L9" s="14">
        <f>C9-G9</f>
        <v>28264.609999999993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140.19999999999999</v>
      </c>
      <c r="H10" s="31">
        <f t="shared" si="1"/>
        <v>66.698382492863942</v>
      </c>
      <c r="I10" s="30">
        <v>70.06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1992.68</v>
      </c>
      <c r="H11" s="31">
        <f t="shared" si="1"/>
        <v>70.169730262694557</v>
      </c>
      <c r="I11" s="30">
        <v>996.38000000000011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22946.04</v>
      </c>
      <c r="H12" s="31">
        <f t="shared" si="1"/>
        <v>44.252609329558517</v>
      </c>
      <c r="I12" s="30">
        <v>11473.04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197.52</v>
      </c>
      <c r="H13" s="31">
        <f t="shared" si="1"/>
        <v>66.662166722915956</v>
      </c>
      <c r="I13" s="30">
        <v>98.720000000000013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26308.77</v>
      </c>
      <c r="H14" s="31">
        <f t="shared" si="1"/>
        <v>44.444468846028442</v>
      </c>
      <c r="I14" s="30">
        <v>13154.37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7760.55</v>
      </c>
      <c r="H15" s="31">
        <f t="shared" si="1"/>
        <v>44.444539894165345</v>
      </c>
      <c r="I15" s="30">
        <v>3880.25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>
        <v>943.45</v>
      </c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67.03</v>
      </c>
      <c r="H17" s="31">
        <f t="shared" si="1"/>
        <v>66.696517412935336</v>
      </c>
      <c r="I17" s="30">
        <v>33.53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32.520000000000003</v>
      </c>
      <c r="H18" s="31">
        <f t="shared" si="1"/>
        <v>66.639344262295097</v>
      </c>
      <c r="I18" s="30">
        <v>16.220000000000002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>
        <v>50.9</v>
      </c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56.77</v>
      </c>
      <c r="H20" s="31">
        <f t="shared" si="1"/>
        <v>53.35526315789474</v>
      </c>
      <c r="I20" s="30">
        <v>28.370000000000005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50.9</v>
      </c>
      <c r="H21" s="31">
        <f t="shared" si="1"/>
        <v>80.031446540880495</v>
      </c>
      <c r="I21" s="30"/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>
        <v>1715.9</v>
      </c>
      <c r="J22" s="30">
        <v>0</v>
      </c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397.41</v>
      </c>
      <c r="H23" s="31">
        <f t="shared" si="1"/>
        <v>36.446258253851802</v>
      </c>
      <c r="I23" s="30">
        <v>140.61000000000001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63.32</v>
      </c>
      <c r="H24" s="31">
        <f t="shared" si="1"/>
        <v>53.344566133108671</v>
      </c>
      <c r="I24" s="30">
        <v>31.62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5.07</v>
      </c>
      <c r="H25" s="31">
        <f t="shared" si="1"/>
        <v>66.71052631578948</v>
      </c>
      <c r="I25" s="30">
        <v>2.5700000000000003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/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0</v>
      </c>
      <c r="G27" s="34"/>
      <c r="H27" s="31"/>
      <c r="I27" s="30"/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37.700000000000003</v>
      </c>
      <c r="G28" s="34">
        <v>37.700000000000003</v>
      </c>
      <c r="H28" s="31">
        <v>100</v>
      </c>
      <c r="I28" s="30">
        <v>37.700000000000003</v>
      </c>
      <c r="J28" s="30">
        <v>37.700000000000003</v>
      </c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8.3000000000000007</v>
      </c>
      <c r="F30" s="34">
        <v>8.3000000000000007</v>
      </c>
      <c r="G30" s="34">
        <v>8.3000000000000007</v>
      </c>
      <c r="H30" s="31">
        <f t="shared" si="1"/>
        <v>100</v>
      </c>
      <c r="I30" s="30">
        <v>8.3000000000000007</v>
      </c>
      <c r="J30" s="30"/>
      <c r="K30" s="32"/>
      <c r="L30" s="6"/>
    </row>
    <row r="31" spans="1:12" ht="20.25">
      <c r="A31" s="7" t="s">
        <v>35</v>
      </c>
      <c r="B31" s="6">
        <f>B8+B9</f>
        <v>670891.66999999993</v>
      </c>
      <c r="C31" s="6">
        <f>C8+C9</f>
        <v>119684.3</v>
      </c>
      <c r="D31" s="23">
        <f>C31/B31*100</f>
        <v>17.83958653116084</v>
      </c>
      <c r="E31" s="6">
        <f t="shared" ref="E31:G31" si="3">E8+E9</f>
        <v>718323.26</v>
      </c>
      <c r="F31" s="6">
        <f t="shared" si="3"/>
        <v>187517.36</v>
      </c>
      <c r="G31" s="6">
        <f t="shared" si="3"/>
        <v>92132.99</v>
      </c>
      <c r="H31" s="19">
        <v>105.58205212128213</v>
      </c>
      <c r="I31" s="6">
        <f>I8+I9</f>
        <v>48507.39</v>
      </c>
      <c r="J31" s="6">
        <f>J8+J9</f>
        <v>3478.7</v>
      </c>
      <c r="K31" s="6">
        <f t="shared" ref="K31:L31" si="4">K8+K9</f>
        <v>713.29999999999927</v>
      </c>
      <c r="L31" s="6">
        <f t="shared" si="4"/>
        <v>28264.609999999993</v>
      </c>
    </row>
    <row r="32" spans="1:12" ht="20.25">
      <c r="A32" s="8"/>
      <c r="B32" s="9"/>
      <c r="C32" s="9"/>
      <c r="D32" s="10"/>
      <c r="E32" s="29"/>
      <c r="F32" s="9"/>
      <c r="G32" s="9"/>
      <c r="H32" s="10"/>
      <c r="I32" s="9"/>
      <c r="J32" s="9"/>
      <c r="K32" s="11"/>
      <c r="L32" s="11"/>
    </row>
    <row r="33" spans="1:12" ht="20.25">
      <c r="A33" s="8"/>
      <c r="B33" s="9"/>
      <c r="C33" s="9"/>
      <c r="D33" s="10"/>
      <c r="E33" s="9"/>
      <c r="F33" s="9"/>
      <c r="G33" s="9"/>
      <c r="H33" s="10"/>
      <c r="I33" s="9"/>
      <c r="J33" s="9"/>
      <c r="K33" s="11"/>
      <c r="L33" s="9"/>
    </row>
    <row r="34" spans="1:12" ht="20.25">
      <c r="A34" s="109" t="s">
        <v>36</v>
      </c>
      <c r="B34" s="109"/>
      <c r="C34" s="109"/>
      <c r="D34" s="3" t="s">
        <v>2</v>
      </c>
      <c r="E34" s="3" t="s">
        <v>37</v>
      </c>
      <c r="F34" s="3"/>
      <c r="G34" s="2"/>
      <c r="H34" s="2"/>
      <c r="I34" s="3" t="s">
        <v>38</v>
      </c>
      <c r="J34" s="2"/>
    </row>
  </sheetData>
  <mergeCells count="17">
    <mergeCell ref="A34:C34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2" workbookViewId="0">
      <selection activeCell="G14" sqref="G14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3" style="1" bestFit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51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52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5" t="s">
        <v>12</v>
      </c>
      <c r="L7" s="45" t="s">
        <v>13</v>
      </c>
    </row>
    <row r="8" spans="1:12" ht="20.25">
      <c r="A8" s="18" t="s">
        <v>14</v>
      </c>
      <c r="B8" s="20">
        <v>228589</v>
      </c>
      <c r="C8" s="21">
        <v>30464.5</v>
      </c>
      <c r="D8" s="16">
        <f>C8/B8*100</f>
        <v>13.327194221944188</v>
      </c>
      <c r="E8" s="12">
        <v>258743</v>
      </c>
      <c r="F8" s="12">
        <v>51748.6</v>
      </c>
      <c r="G8" s="13">
        <v>37067.9</v>
      </c>
      <c r="H8" s="15">
        <f>G8/F8*100</f>
        <v>71.630730106708214</v>
      </c>
      <c r="I8" s="12">
        <v>4549.7</v>
      </c>
      <c r="J8" s="13">
        <v>4549.7</v>
      </c>
      <c r="K8" s="17">
        <f>G8-C8</f>
        <v>6603.4000000000015</v>
      </c>
      <c r="L8" s="14"/>
    </row>
    <row r="9" spans="1:12" ht="20.25">
      <c r="A9" s="5" t="s">
        <v>15</v>
      </c>
      <c r="B9" s="35">
        <v>442302.67</v>
      </c>
      <c r="C9" s="22">
        <v>112042.70999999999</v>
      </c>
      <c r="D9" s="16">
        <f>C9/B9*100</f>
        <v>25.331682940100723</v>
      </c>
      <c r="E9" s="33">
        <f>SUM(E10:E31)</f>
        <v>462645.45999999996</v>
      </c>
      <c r="F9" s="33">
        <f t="shared" ref="F9:G9" si="0">SUM(F10:F31)</f>
        <v>139619.55999999997</v>
      </c>
      <c r="G9" s="33">
        <f t="shared" si="0"/>
        <v>81621.91</v>
      </c>
      <c r="H9" s="15">
        <f t="shared" ref="H9:H31" si="1">G9/F9*100</f>
        <v>58.460225773523447</v>
      </c>
      <c r="I9" s="33">
        <f t="shared" ref="I9:J9" si="2">SUM(I10:I31)</f>
        <v>18846.519999999997</v>
      </c>
      <c r="J9" s="33">
        <f t="shared" si="2"/>
        <v>0</v>
      </c>
      <c r="K9" s="17"/>
      <c r="L9" s="14">
        <f>C9-G9</f>
        <v>30420.799999999988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210.2</v>
      </c>
      <c r="G10" s="34">
        <v>175.2</v>
      </c>
      <c r="H10" s="31">
        <f t="shared" si="1"/>
        <v>83.349191246431957</v>
      </c>
      <c r="I10" s="30">
        <v>35</v>
      </c>
      <c r="J10" s="30"/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2839.8</v>
      </c>
      <c r="G11" s="34">
        <v>2490.9</v>
      </c>
      <c r="H11" s="31">
        <f t="shared" si="1"/>
        <v>87.713923515740547</v>
      </c>
      <c r="I11" s="30">
        <v>498.22</v>
      </c>
      <c r="J11" s="30"/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28682.6</v>
      </c>
      <c r="H12" s="31">
        <f t="shared" si="1"/>
        <v>55.315858089500189</v>
      </c>
      <c r="I12" s="30">
        <v>5736.5599999999977</v>
      </c>
      <c r="J12" s="30"/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246.9</v>
      </c>
      <c r="H13" s="31">
        <f t="shared" si="1"/>
        <v>83.327708403644948</v>
      </c>
      <c r="I13" s="30">
        <v>49.379999999999995</v>
      </c>
      <c r="J13" s="30"/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32886</v>
      </c>
      <c r="H14" s="31">
        <f t="shared" si="1"/>
        <v>55.55564940780171</v>
      </c>
      <c r="I14" s="30">
        <v>6577.23</v>
      </c>
      <c r="J14" s="30"/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9700.7000000000007</v>
      </c>
      <c r="H15" s="31">
        <f t="shared" si="1"/>
        <v>55.555746454997369</v>
      </c>
      <c r="I15" s="30">
        <v>1940.1500000000005</v>
      </c>
      <c r="J15" s="30"/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83.8</v>
      </c>
      <c r="H17" s="31">
        <f t="shared" si="1"/>
        <v>83.383084577114431</v>
      </c>
      <c r="I17" s="30">
        <v>16.769999999999996</v>
      </c>
      <c r="J17" s="30"/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40.700000000000003</v>
      </c>
      <c r="H18" s="31">
        <f t="shared" si="1"/>
        <v>83.401639344262307</v>
      </c>
      <c r="I18" s="30">
        <v>8.18</v>
      </c>
      <c r="J18" s="30"/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71</v>
      </c>
      <c r="H20" s="31">
        <f t="shared" si="1"/>
        <v>66.729323308270665</v>
      </c>
      <c r="I20" s="30">
        <v>14.229999999999997</v>
      </c>
      <c r="J20" s="30"/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453.1</v>
      </c>
      <c r="H23" s="31">
        <f t="shared" si="1"/>
        <v>41.55355832721937</v>
      </c>
      <c r="I23" s="30">
        <v>55.69</v>
      </c>
      <c r="J23" s="30"/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79.2</v>
      </c>
      <c r="H24" s="31">
        <f t="shared" si="1"/>
        <v>66.722830665543384</v>
      </c>
      <c r="I24" s="30">
        <v>15.880000000000003</v>
      </c>
      <c r="J24" s="30"/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6.3</v>
      </c>
      <c r="H25" s="31">
        <f t="shared" si="1"/>
        <v>82.89473684210526</v>
      </c>
      <c r="I25" s="30">
        <v>1.2299999999999995</v>
      </c>
      <c r="J25" s="30"/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142507.21</v>
      </c>
      <c r="D32" s="23">
        <f>C32/B32*100</f>
        <v>21.241463618112892</v>
      </c>
      <c r="E32" s="6">
        <f t="shared" ref="E32:G32" si="3">E8+E9</f>
        <v>721388.46</v>
      </c>
      <c r="F32" s="6">
        <f t="shared" si="3"/>
        <v>191368.15999999997</v>
      </c>
      <c r="G32" s="6">
        <f t="shared" si="3"/>
        <v>118689.81</v>
      </c>
      <c r="H32" s="19">
        <v>105.58205212128213</v>
      </c>
      <c r="I32" s="6">
        <f>I8+I9</f>
        <v>23396.219999999998</v>
      </c>
      <c r="J32" s="6">
        <f>J8+J9</f>
        <v>4549.7</v>
      </c>
      <c r="K32" s="6">
        <f t="shared" ref="K32:L32" si="4">K8+K9</f>
        <v>6603.4000000000015</v>
      </c>
      <c r="L32" s="6">
        <f t="shared" si="4"/>
        <v>30420.799999999988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B1" workbookViewId="0">
      <selection activeCell="B1" sqref="A1:XFD1048576"/>
    </sheetView>
  </sheetViews>
  <sheetFormatPr defaultColWidth="9.140625" defaultRowHeight="15"/>
  <cols>
    <col min="1" max="1" width="99.28515625" style="1" customWidth="1"/>
    <col min="2" max="2" width="15.42578125" style="1" customWidth="1"/>
    <col min="3" max="3" width="13" style="1" bestFit="1" customWidth="1"/>
    <col min="4" max="4" width="9" style="1" customWidth="1"/>
    <col min="5" max="5" width="14.7109375" style="1" customWidth="1"/>
    <col min="6" max="6" width="14.7109375" style="1" bestFit="1" customWidth="1"/>
    <col min="7" max="7" width="15.85546875" style="1" customWidth="1"/>
    <col min="8" max="8" width="12" style="1" bestFit="1" customWidth="1"/>
    <col min="9" max="9" width="18" style="1" bestFit="1" customWidth="1"/>
    <col min="10" max="10" width="18.42578125" style="1" customWidth="1"/>
    <col min="11" max="11" width="13" style="1" bestFit="1" customWidth="1"/>
    <col min="12" max="12" width="11.7109375" style="1" bestFit="1" customWidth="1"/>
    <col min="13" max="16384" width="9.140625" style="1"/>
  </cols>
  <sheetData>
    <row r="1" spans="1:12" ht="2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2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0.25">
      <c r="A3" s="113" t="s">
        <v>54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20.25">
      <c r="A4" s="2"/>
      <c r="B4" s="2"/>
      <c r="C4" s="2"/>
      <c r="D4" s="3" t="s">
        <v>2</v>
      </c>
      <c r="E4" s="2"/>
      <c r="F4" s="2"/>
      <c r="G4" s="2"/>
      <c r="H4" s="2"/>
      <c r="I4" s="2"/>
      <c r="J4" s="2"/>
      <c r="K4" s="2"/>
      <c r="L4" s="2"/>
    </row>
    <row r="5" spans="1:12" ht="20.25">
      <c r="A5" s="114" t="s">
        <v>3</v>
      </c>
      <c r="B5" s="117" t="s">
        <v>4</v>
      </c>
      <c r="C5" s="118"/>
      <c r="D5" s="118"/>
      <c r="E5" s="119" t="s">
        <v>40</v>
      </c>
      <c r="F5" s="120"/>
      <c r="G5" s="120"/>
      <c r="H5" s="120"/>
      <c r="I5" s="120"/>
      <c r="J5" s="121"/>
      <c r="K5" s="108" t="s">
        <v>41</v>
      </c>
      <c r="L5" s="108"/>
    </row>
    <row r="6" spans="1:12" ht="22.5" customHeight="1">
      <c r="A6" s="115"/>
      <c r="B6" s="122" t="s">
        <v>5</v>
      </c>
      <c r="C6" s="114" t="s">
        <v>6</v>
      </c>
      <c r="D6" s="114" t="s">
        <v>7</v>
      </c>
      <c r="E6" s="122" t="s">
        <v>8</v>
      </c>
      <c r="F6" s="110" t="s">
        <v>9</v>
      </c>
      <c r="G6" s="114" t="s">
        <v>6</v>
      </c>
      <c r="H6" s="114" t="s">
        <v>7</v>
      </c>
      <c r="I6" s="107" t="s">
        <v>52</v>
      </c>
      <c r="J6" s="108" t="s">
        <v>11</v>
      </c>
      <c r="K6" s="108"/>
      <c r="L6" s="108"/>
    </row>
    <row r="7" spans="1:12" ht="32.25" customHeight="1">
      <c r="A7" s="116"/>
      <c r="B7" s="123"/>
      <c r="C7" s="116"/>
      <c r="D7" s="116"/>
      <c r="E7" s="123"/>
      <c r="F7" s="111"/>
      <c r="G7" s="116"/>
      <c r="H7" s="116"/>
      <c r="I7" s="107"/>
      <c r="J7" s="108"/>
      <c r="K7" s="46" t="s">
        <v>12</v>
      </c>
      <c r="L7" s="46" t="s">
        <v>13</v>
      </c>
    </row>
    <row r="8" spans="1:12" ht="20.25">
      <c r="A8" s="18" t="s">
        <v>14</v>
      </c>
      <c r="B8" s="20">
        <v>228589</v>
      </c>
      <c r="C8" s="21">
        <v>38433.800000000003</v>
      </c>
      <c r="D8" s="16">
        <f>C8/B8*100</f>
        <v>16.813494962574755</v>
      </c>
      <c r="E8" s="12">
        <v>258743</v>
      </c>
      <c r="F8" s="12">
        <v>51748.6</v>
      </c>
      <c r="G8" s="13">
        <v>42884.800000000003</v>
      </c>
      <c r="H8" s="15">
        <f>G8/F8*100</f>
        <v>82.871420676114909</v>
      </c>
      <c r="I8" s="12">
        <v>10366.6</v>
      </c>
      <c r="J8" s="13">
        <v>5816.9</v>
      </c>
      <c r="K8" s="17">
        <f>G8-C8</f>
        <v>4451</v>
      </c>
      <c r="L8" s="14"/>
    </row>
    <row r="9" spans="1:12" ht="20.25">
      <c r="A9" s="5" t="s">
        <v>15</v>
      </c>
      <c r="B9" s="35">
        <v>442302.67</v>
      </c>
      <c r="C9" s="22">
        <v>112042.70999999999</v>
      </c>
      <c r="D9" s="16">
        <f>C9/B9*100</f>
        <v>25.331682940100723</v>
      </c>
      <c r="E9" s="33">
        <f>SUM(E10:E31)</f>
        <v>462645.45999999996</v>
      </c>
      <c r="F9" s="33">
        <f t="shared" ref="F9:G9" si="0">SUM(F10:F31)</f>
        <v>140567.75999999998</v>
      </c>
      <c r="G9" s="33">
        <f t="shared" si="0"/>
        <v>104781.80999999998</v>
      </c>
      <c r="H9" s="15">
        <f t="shared" ref="H9:H31" si="1">G9/F9*100</f>
        <v>74.54185084830263</v>
      </c>
      <c r="I9" s="33">
        <f t="shared" ref="I9:J9" si="2">SUM(I10:I31)</f>
        <v>42007.460000000006</v>
      </c>
      <c r="J9" s="33">
        <f t="shared" si="2"/>
        <v>37502.19999999999</v>
      </c>
      <c r="K9" s="17"/>
      <c r="L9" s="14">
        <f>C9-G9</f>
        <v>7260.9000000000087</v>
      </c>
    </row>
    <row r="10" spans="1:12" ht="20.25">
      <c r="A10" s="27" t="s">
        <v>16</v>
      </c>
      <c r="B10" s="28"/>
      <c r="C10" s="22"/>
      <c r="D10" s="6"/>
      <c r="E10" s="24">
        <v>1051.2</v>
      </c>
      <c r="F10" s="34">
        <v>262.8</v>
      </c>
      <c r="G10" s="34">
        <v>262.8</v>
      </c>
      <c r="H10" s="31">
        <f t="shared" si="1"/>
        <v>100</v>
      </c>
      <c r="I10" s="30">
        <v>122.6</v>
      </c>
      <c r="J10" s="30">
        <v>87.6</v>
      </c>
      <c r="K10" s="32"/>
      <c r="L10" s="37"/>
    </row>
    <row r="11" spans="1:12" ht="40.5">
      <c r="A11" s="26" t="s">
        <v>17</v>
      </c>
      <c r="B11" s="28"/>
      <c r="C11" s="22"/>
      <c r="D11" s="6"/>
      <c r="E11" s="25">
        <v>14199.1</v>
      </c>
      <c r="F11" s="34">
        <v>3735.4</v>
      </c>
      <c r="G11" s="34">
        <v>3735.4</v>
      </c>
      <c r="H11" s="31">
        <f t="shared" si="1"/>
        <v>100</v>
      </c>
      <c r="I11" s="30">
        <v>1743.6</v>
      </c>
      <c r="J11" s="30">
        <v>1245.4000000000001</v>
      </c>
      <c r="K11" s="32"/>
      <c r="L11" s="37"/>
    </row>
    <row r="12" spans="1:12" ht="60.75">
      <c r="A12" s="26" t="s">
        <v>18</v>
      </c>
      <c r="B12" s="28"/>
      <c r="C12" s="22"/>
      <c r="D12" s="6"/>
      <c r="E12" s="25">
        <v>172841.3</v>
      </c>
      <c r="F12" s="34">
        <v>51852.4</v>
      </c>
      <c r="G12" s="34">
        <v>28682.6</v>
      </c>
      <c r="H12" s="31">
        <f t="shared" si="1"/>
        <v>55.315858089500189</v>
      </c>
      <c r="I12" s="30">
        <v>5736.5599999999977</v>
      </c>
      <c r="J12" s="30">
        <v>14341.3</v>
      </c>
      <c r="K12" s="32"/>
      <c r="L12" s="37"/>
    </row>
    <row r="13" spans="1:12" ht="40.5">
      <c r="A13" s="26" t="s">
        <v>19</v>
      </c>
      <c r="B13" s="28"/>
      <c r="C13" s="22"/>
      <c r="D13" s="6"/>
      <c r="E13" s="25">
        <v>1481.4</v>
      </c>
      <c r="F13" s="34">
        <v>296.3</v>
      </c>
      <c r="G13" s="34">
        <v>295.89999999999998</v>
      </c>
      <c r="H13" s="31">
        <f t="shared" si="1"/>
        <v>99.865001687478895</v>
      </c>
      <c r="I13" s="30">
        <v>98.4</v>
      </c>
      <c r="J13" s="30">
        <v>49</v>
      </c>
      <c r="K13" s="32"/>
      <c r="L13" s="37"/>
    </row>
    <row r="14" spans="1:12" ht="40.5">
      <c r="A14" s="26" t="s">
        <v>20</v>
      </c>
      <c r="B14" s="28"/>
      <c r="C14" s="22"/>
      <c r="D14" s="6"/>
      <c r="E14" s="25">
        <v>197315.8</v>
      </c>
      <c r="F14" s="34">
        <v>59194.7</v>
      </c>
      <c r="G14" s="34">
        <v>49328.9</v>
      </c>
      <c r="H14" s="31">
        <f t="shared" si="1"/>
        <v>83.333305177659483</v>
      </c>
      <c r="I14" s="30">
        <v>23020.1</v>
      </c>
      <c r="J14" s="30">
        <v>16442.900000000001</v>
      </c>
      <c r="K14" s="32"/>
      <c r="L14" s="37"/>
    </row>
    <row r="15" spans="1:12" ht="40.5">
      <c r="A15" s="26" t="s">
        <v>21</v>
      </c>
      <c r="B15" s="28"/>
      <c r="C15" s="22"/>
      <c r="D15" s="6"/>
      <c r="E15" s="25">
        <v>58204.1</v>
      </c>
      <c r="F15" s="34">
        <v>17461.2</v>
      </c>
      <c r="G15" s="34">
        <v>14551</v>
      </c>
      <c r="H15" s="31">
        <f t="shared" si="1"/>
        <v>83.333333333333329</v>
      </c>
      <c r="I15" s="30">
        <v>6790.5</v>
      </c>
      <c r="J15" s="30">
        <v>4850.3</v>
      </c>
      <c r="K15" s="32"/>
      <c r="L15" s="37"/>
    </row>
    <row r="16" spans="1:12" ht="40.5">
      <c r="A16" s="26" t="s">
        <v>22</v>
      </c>
      <c r="B16" s="28"/>
      <c r="C16" s="22"/>
      <c r="D16" s="6"/>
      <c r="E16" s="25">
        <v>1886.9</v>
      </c>
      <c r="F16" s="34">
        <v>1886.9</v>
      </c>
      <c r="G16" s="34">
        <v>943.45</v>
      </c>
      <c r="H16" s="31">
        <f t="shared" si="1"/>
        <v>50</v>
      </c>
      <c r="I16" s="30"/>
      <c r="J16" s="30"/>
      <c r="K16" s="32"/>
      <c r="L16" s="37"/>
    </row>
    <row r="17" spans="1:12" ht="40.5">
      <c r="A17" s="26" t="s">
        <v>23</v>
      </c>
      <c r="B17" s="28"/>
      <c r="C17" s="22"/>
      <c r="D17" s="6"/>
      <c r="E17" s="25">
        <v>502.7</v>
      </c>
      <c r="F17" s="34">
        <v>100.5</v>
      </c>
      <c r="G17" s="34">
        <v>100.5</v>
      </c>
      <c r="H17" s="31">
        <f t="shared" si="1"/>
        <v>100</v>
      </c>
      <c r="I17" s="30">
        <v>33.5</v>
      </c>
      <c r="J17" s="30">
        <v>16.7</v>
      </c>
      <c r="K17" s="32"/>
      <c r="L17" s="37"/>
    </row>
    <row r="18" spans="1:12" ht="40.5">
      <c r="A18" s="26" t="s">
        <v>24</v>
      </c>
      <c r="B18" s="28"/>
      <c r="C18" s="22"/>
      <c r="D18" s="6"/>
      <c r="E18" s="25">
        <v>243.9</v>
      </c>
      <c r="F18" s="34">
        <v>48.8</v>
      </c>
      <c r="G18" s="34">
        <v>48.9</v>
      </c>
      <c r="H18" s="31">
        <f t="shared" si="1"/>
        <v>100.20491803278688</v>
      </c>
      <c r="I18" s="30">
        <v>16.399999999999999</v>
      </c>
      <c r="J18" s="30">
        <v>8.1999999999999993</v>
      </c>
      <c r="K18" s="32"/>
      <c r="L18" s="37"/>
    </row>
    <row r="19" spans="1:12" ht="40.5">
      <c r="A19" s="26" t="s">
        <v>25</v>
      </c>
      <c r="B19" s="28"/>
      <c r="C19" s="22"/>
      <c r="D19" s="6"/>
      <c r="E19" s="25">
        <v>254.5</v>
      </c>
      <c r="F19" s="34">
        <v>63.6</v>
      </c>
      <c r="G19" s="34">
        <v>50.9</v>
      </c>
      <c r="H19" s="31">
        <f t="shared" si="1"/>
        <v>80.031446540880495</v>
      </c>
      <c r="I19" s="30"/>
      <c r="J19" s="30"/>
      <c r="K19" s="32"/>
      <c r="L19" s="37"/>
    </row>
    <row r="20" spans="1:12" ht="20.25">
      <c r="A20" s="26" t="s">
        <v>26</v>
      </c>
      <c r="B20" s="28"/>
      <c r="C20" s="22"/>
      <c r="D20" s="6"/>
      <c r="E20" s="25">
        <v>425.8</v>
      </c>
      <c r="F20" s="34">
        <v>106.4</v>
      </c>
      <c r="G20" s="34">
        <v>106.4</v>
      </c>
      <c r="H20" s="31">
        <f t="shared" si="1"/>
        <v>100</v>
      </c>
      <c r="I20" s="30">
        <v>49.6</v>
      </c>
      <c r="J20" s="30">
        <v>35.4</v>
      </c>
      <c r="K20" s="32"/>
      <c r="L20" s="37"/>
    </row>
    <row r="21" spans="1:12" ht="20.25">
      <c r="A21" s="26" t="s">
        <v>27</v>
      </c>
      <c r="B21" s="28"/>
      <c r="C21" s="22"/>
      <c r="D21" s="6"/>
      <c r="E21" s="25">
        <v>254.5</v>
      </c>
      <c r="F21" s="34">
        <v>63.6</v>
      </c>
      <c r="G21" s="34">
        <v>98.1</v>
      </c>
      <c r="H21" s="31">
        <f t="shared" si="1"/>
        <v>154.24528301886789</v>
      </c>
      <c r="I21" s="30">
        <v>47.199999999999996</v>
      </c>
      <c r="J21" s="30"/>
      <c r="K21" s="32"/>
      <c r="L21" s="37"/>
    </row>
    <row r="22" spans="1:12" ht="40.5">
      <c r="A22" s="26" t="s">
        <v>28</v>
      </c>
      <c r="B22" s="28"/>
      <c r="C22" s="22"/>
      <c r="D22" s="6"/>
      <c r="E22" s="25">
        <v>1906.6</v>
      </c>
      <c r="F22" s="34">
        <v>381.3</v>
      </c>
      <c r="G22" s="34">
        <v>1715.9</v>
      </c>
      <c r="H22" s="31">
        <f t="shared" si="1"/>
        <v>450.01311303435614</v>
      </c>
      <c r="I22" s="30"/>
      <c r="J22" s="30"/>
      <c r="K22" s="32"/>
      <c r="L22" s="37"/>
    </row>
    <row r="23" spans="1:12" ht="60.75">
      <c r="A23" s="26" t="s">
        <v>29</v>
      </c>
      <c r="B23" s="28"/>
      <c r="C23" s="22"/>
      <c r="D23" s="6"/>
      <c r="E23" s="25">
        <v>4361.7</v>
      </c>
      <c r="F23" s="34">
        <v>1090.4000000000001</v>
      </c>
      <c r="G23" s="34">
        <v>837.7</v>
      </c>
      <c r="H23" s="31">
        <f t="shared" si="1"/>
        <v>76.825018341892886</v>
      </c>
      <c r="I23" s="30">
        <v>440.3</v>
      </c>
      <c r="J23" s="30">
        <v>384.6</v>
      </c>
      <c r="K23" s="32"/>
      <c r="L23" s="37"/>
    </row>
    <row r="24" spans="1:12" ht="20.25">
      <c r="A24" s="26" t="s">
        <v>30</v>
      </c>
      <c r="B24" s="28"/>
      <c r="C24" s="22"/>
      <c r="D24" s="6"/>
      <c r="E24" s="25">
        <v>474.9</v>
      </c>
      <c r="F24" s="34">
        <v>118.7</v>
      </c>
      <c r="G24" s="34">
        <v>118.7</v>
      </c>
      <c r="H24" s="31">
        <f t="shared" si="1"/>
        <v>100</v>
      </c>
      <c r="I24" s="30">
        <v>55.5</v>
      </c>
      <c r="J24" s="30">
        <v>39.6</v>
      </c>
      <c r="K24" s="32"/>
      <c r="L24" s="37"/>
    </row>
    <row r="25" spans="1:12" ht="20.25">
      <c r="A25" s="26" t="s">
        <v>31</v>
      </c>
      <c r="B25" s="28"/>
      <c r="C25" s="22"/>
      <c r="D25" s="6"/>
      <c r="E25" s="25">
        <v>38</v>
      </c>
      <c r="F25" s="34">
        <v>7.6</v>
      </c>
      <c r="G25" s="34">
        <v>7.5</v>
      </c>
      <c r="H25" s="31">
        <f t="shared" si="1"/>
        <v>98.684210526315795</v>
      </c>
      <c r="I25" s="30">
        <v>2.4</v>
      </c>
      <c r="J25" s="30">
        <v>1.2</v>
      </c>
      <c r="K25" s="32"/>
      <c r="L25" s="37"/>
    </row>
    <row r="26" spans="1:12" ht="20.25">
      <c r="A26" s="26" t="s">
        <v>32</v>
      </c>
      <c r="B26" s="28"/>
      <c r="C26" s="22"/>
      <c r="D26" s="6"/>
      <c r="E26" s="25">
        <v>0.36</v>
      </c>
      <c r="F26" s="34">
        <v>0.36</v>
      </c>
      <c r="G26" s="34">
        <v>0.36</v>
      </c>
      <c r="H26" s="31">
        <f t="shared" si="1"/>
        <v>100</v>
      </c>
      <c r="I26" s="30">
        <v>0</v>
      </c>
      <c r="J26" s="30"/>
      <c r="K26" s="32"/>
      <c r="L26" s="37"/>
    </row>
    <row r="27" spans="1:12" ht="40.5">
      <c r="A27" s="26" t="s">
        <v>33</v>
      </c>
      <c r="B27" s="28"/>
      <c r="C27" s="22"/>
      <c r="D27" s="6"/>
      <c r="E27" s="25">
        <v>3928.2</v>
      </c>
      <c r="F27" s="34">
        <v>762.3</v>
      </c>
      <c r="G27" s="34">
        <v>762.3</v>
      </c>
      <c r="H27" s="31">
        <f t="shared" si="1"/>
        <v>100</v>
      </c>
      <c r="I27" s="30">
        <v>762.3</v>
      </c>
      <c r="J27" s="30"/>
      <c r="K27" s="32"/>
      <c r="L27" s="6"/>
    </row>
    <row r="28" spans="1:12" ht="40.5">
      <c r="A28" s="26" t="s">
        <v>34</v>
      </c>
      <c r="B28" s="28"/>
      <c r="C28" s="22"/>
      <c r="D28" s="6"/>
      <c r="E28" s="25">
        <v>188.4</v>
      </c>
      <c r="F28" s="34">
        <v>61</v>
      </c>
      <c r="G28" s="34">
        <v>61</v>
      </c>
      <c r="H28" s="31">
        <f t="shared" si="1"/>
        <v>100</v>
      </c>
      <c r="I28" s="30">
        <v>23.299999999999997</v>
      </c>
      <c r="J28" s="30"/>
      <c r="K28" s="32"/>
      <c r="L28" s="6"/>
    </row>
    <row r="29" spans="1:12" ht="20.25">
      <c r="A29" s="26" t="s">
        <v>42</v>
      </c>
      <c r="B29" s="28"/>
      <c r="C29" s="22"/>
      <c r="D29" s="23"/>
      <c r="E29" s="25">
        <v>12.6</v>
      </c>
      <c r="F29" s="34"/>
      <c r="G29" s="34"/>
      <c r="H29" s="31"/>
      <c r="I29" s="30"/>
      <c r="J29" s="30"/>
      <c r="K29" s="32"/>
      <c r="L29" s="6"/>
    </row>
    <row r="30" spans="1:12" ht="20.25">
      <c r="A30" s="43" t="s">
        <v>49</v>
      </c>
      <c r="B30" s="28"/>
      <c r="C30" s="22"/>
      <c r="D30" s="23"/>
      <c r="E30" s="25">
        <v>16.7</v>
      </c>
      <c r="F30" s="34">
        <v>16.7</v>
      </c>
      <c r="G30" s="34">
        <v>16.7</v>
      </c>
      <c r="H30" s="31">
        <f t="shared" si="1"/>
        <v>100</v>
      </c>
      <c r="I30" s="30">
        <v>8.3999999999999986</v>
      </c>
      <c r="J30" s="30"/>
      <c r="K30" s="32"/>
      <c r="L30" s="6"/>
    </row>
    <row r="31" spans="1:12" ht="20.25">
      <c r="A31" s="43" t="s">
        <v>53</v>
      </c>
      <c r="B31" s="28"/>
      <c r="C31" s="22"/>
      <c r="D31" s="23"/>
      <c r="E31" s="25">
        <v>3056.8</v>
      </c>
      <c r="F31" s="34">
        <v>3056.8</v>
      </c>
      <c r="G31" s="34">
        <v>3056.8</v>
      </c>
      <c r="H31" s="31">
        <f t="shared" si="1"/>
        <v>100</v>
      </c>
      <c r="I31" s="30">
        <v>3056.8</v>
      </c>
      <c r="J31" s="30"/>
      <c r="K31" s="32"/>
      <c r="L31" s="6"/>
    </row>
    <row r="32" spans="1:12" ht="20.25">
      <c r="A32" s="7" t="s">
        <v>35</v>
      </c>
      <c r="B32" s="6">
        <f>B8+B9</f>
        <v>670891.66999999993</v>
      </c>
      <c r="C32" s="6">
        <f>C8+C9</f>
        <v>150476.51</v>
      </c>
      <c r="D32" s="23">
        <f>C32/B32*100</f>
        <v>22.429330505773017</v>
      </c>
      <c r="E32" s="6">
        <f t="shared" ref="E32:G32" si="3">E8+E9</f>
        <v>721388.46</v>
      </c>
      <c r="F32" s="6">
        <f t="shared" si="3"/>
        <v>192316.36</v>
      </c>
      <c r="G32" s="6">
        <f t="shared" si="3"/>
        <v>147666.60999999999</v>
      </c>
      <c r="H32" s="19">
        <v>105.58205212128213</v>
      </c>
      <c r="I32" s="6">
        <f>I8+I9</f>
        <v>52374.060000000005</v>
      </c>
      <c r="J32" s="6">
        <f>J8+J9</f>
        <v>43319.099999999991</v>
      </c>
      <c r="K32" s="6">
        <f t="shared" ref="K32:L32" si="4">K8+K9</f>
        <v>4451</v>
      </c>
      <c r="L32" s="6">
        <f t="shared" si="4"/>
        <v>7260.9000000000087</v>
      </c>
    </row>
    <row r="33" spans="1:12" ht="20.25">
      <c r="A33" s="8"/>
      <c r="B33" s="9"/>
      <c r="C33" s="9"/>
      <c r="D33" s="10"/>
      <c r="E33" s="29"/>
      <c r="F33" s="9"/>
      <c r="G33" s="9"/>
      <c r="H33" s="10"/>
      <c r="I33" s="9"/>
      <c r="J33" s="9"/>
      <c r="K33" s="11"/>
      <c r="L33" s="11"/>
    </row>
    <row r="34" spans="1:12" ht="20.25">
      <c r="A34" s="8"/>
      <c r="B34" s="9"/>
      <c r="C34" s="9"/>
      <c r="D34" s="10"/>
      <c r="E34" s="9"/>
      <c r="F34" s="9"/>
      <c r="G34" s="9"/>
      <c r="H34" s="10"/>
      <c r="I34" s="9"/>
      <c r="J34" s="9"/>
      <c r="K34" s="11"/>
      <c r="L34" s="9"/>
    </row>
    <row r="35" spans="1:12" ht="20.25">
      <c r="A35" s="109" t="s">
        <v>36</v>
      </c>
      <c r="B35" s="109"/>
      <c r="C35" s="109"/>
      <c r="D35" s="3" t="s">
        <v>2</v>
      </c>
      <c r="E35" s="3" t="s">
        <v>37</v>
      </c>
      <c r="F35" s="3"/>
      <c r="G35" s="2"/>
      <c r="H35" s="2"/>
      <c r="I35" s="3" t="s">
        <v>38</v>
      </c>
      <c r="J35" s="2"/>
    </row>
  </sheetData>
  <mergeCells count="17">
    <mergeCell ref="A35:C35"/>
    <mergeCell ref="E6:E7"/>
    <mergeCell ref="F6:F7"/>
    <mergeCell ref="G6:G7"/>
    <mergeCell ref="H6:H7"/>
    <mergeCell ref="I6:I7"/>
    <mergeCell ref="J6:J7"/>
    <mergeCell ref="A1:L1"/>
    <mergeCell ref="A2:L2"/>
    <mergeCell ref="A3:L3"/>
    <mergeCell ref="A5:A7"/>
    <mergeCell ref="B5:D5"/>
    <mergeCell ref="E5:J5"/>
    <mergeCell ref="K5:L6"/>
    <mergeCell ref="B6:B7"/>
    <mergeCell ref="C6:C7"/>
    <mergeCell ref="D6:D7"/>
  </mergeCells>
  <pageMargins left="0" right="0" top="0" bottom="0" header="0" footer="0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16.01</vt:lpstr>
      <vt:lpstr>23.01</vt:lpstr>
      <vt:lpstr>30.01</vt:lpstr>
      <vt:lpstr>06.02</vt:lpstr>
      <vt:lpstr>13.02</vt:lpstr>
      <vt:lpstr>20.02</vt:lpstr>
      <vt:lpstr>27.02</vt:lpstr>
      <vt:lpstr>06.03</vt:lpstr>
      <vt:lpstr>13.03</vt:lpstr>
      <vt:lpstr>20.03</vt:lpstr>
      <vt:lpstr>27.03</vt:lpstr>
      <vt:lpstr>03.04</vt:lpstr>
      <vt:lpstr>10.04</vt:lpstr>
      <vt:lpstr>17.04</vt:lpstr>
      <vt:lpstr>24.04</vt:lpstr>
      <vt:lpstr>30.04</vt:lpstr>
      <vt:lpstr>08.05</vt:lpstr>
      <vt:lpstr>15.05</vt:lpstr>
      <vt:lpstr>22.05</vt:lpstr>
      <vt:lpstr>29.05</vt:lpstr>
      <vt:lpstr>05.06</vt:lpstr>
      <vt:lpstr>11.06</vt:lpstr>
      <vt:lpstr>19.06</vt:lpstr>
      <vt:lpstr>26.06</vt:lpstr>
      <vt:lpstr>03.07</vt:lpstr>
      <vt:lpstr>10.07</vt:lpstr>
      <vt:lpstr>16.07</vt:lpstr>
      <vt:lpstr>24.07</vt:lpstr>
      <vt:lpstr>31.07</vt:lpstr>
      <vt:lpstr>07.08</vt:lpstr>
      <vt:lpstr>14.08</vt:lpstr>
      <vt:lpstr>21,08</vt:lpstr>
      <vt:lpstr>29.08</vt:lpstr>
      <vt:lpstr>04.09</vt:lpstr>
      <vt:lpstr>11.09</vt:lpstr>
      <vt:lpstr>18.09</vt:lpstr>
      <vt:lpstr>25.09</vt:lpstr>
      <vt:lpstr>02.10</vt:lpstr>
      <vt:lpstr>09.10</vt:lpstr>
      <vt:lpstr>16.10</vt:lpstr>
      <vt:lpstr>23.10</vt:lpstr>
      <vt:lpstr>29.10</vt:lpstr>
      <vt:lpstr>05.11</vt:lpstr>
      <vt:lpstr>13.11</vt:lpstr>
      <vt:lpstr>20.11</vt:lpstr>
      <vt:lpstr>27.11</vt:lpstr>
      <vt:lpstr>04.12</vt:lpstr>
      <vt:lpstr>11.12</vt:lpstr>
      <vt:lpstr>18.12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balt-BALTASIFO6-fo</dc:creator>
  <cp:lastModifiedBy>balt-BALTASIFO6-fo</cp:lastModifiedBy>
  <cp:lastPrinted>2015-12-18T12:35:25Z</cp:lastPrinted>
  <dcterms:created xsi:type="dcterms:W3CDTF">2015-01-16T11:31:05Z</dcterms:created>
  <dcterms:modified xsi:type="dcterms:W3CDTF">2015-12-18T12:35:56Z</dcterms:modified>
</cp:coreProperties>
</file>