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1640" firstSheet="2" activeTab="13"/>
  </bookViews>
  <sheets>
    <sheet name="17.01" sheetId="1" r:id="rId1"/>
    <sheet name="24.01" sheetId="2" r:id="rId2"/>
    <sheet name="31.01" sheetId="3" r:id="rId3"/>
    <sheet name="07.02" sheetId="4" r:id="rId4"/>
    <sheet name="14.02" sheetId="5" r:id="rId5"/>
    <sheet name="22.02" sheetId="6" r:id="rId6"/>
    <sheet name="28.02" sheetId="7" r:id="rId7"/>
    <sheet name="07.03" sheetId="8" r:id="rId8"/>
    <sheet name="14.03" sheetId="9" r:id="rId9"/>
    <sheet name="21.03" sheetId="10" r:id="rId10"/>
    <sheet name="28.03" sheetId="11" r:id="rId11"/>
    <sheet name="04.04" sheetId="12" r:id="rId12"/>
    <sheet name="11.04" sheetId="13" r:id="rId13"/>
    <sheet name="18.04" sheetId="14" r:id="rId14"/>
  </sheets>
  <calcPr calcId="124519"/>
</workbook>
</file>

<file path=xl/calcChain.xml><?xml version="1.0" encoding="utf-8"?>
<calcChain xmlns="http://schemas.openxmlformats.org/spreadsheetml/2006/main">
  <c r="L33" i="14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13"/>
  <c r="C33"/>
  <c r="D33" s="1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12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H8"/>
  <c r="D8"/>
  <c r="L33" i="11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10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L33" i="9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K33" s="1"/>
  <c r="H8"/>
  <c r="D8"/>
  <c r="D9" i="8"/>
  <c r="H9" i="14" l="1"/>
  <c r="G33"/>
  <c r="H9" i="13"/>
  <c r="G33"/>
  <c r="D33" i="12"/>
  <c r="K33"/>
  <c r="H9"/>
  <c r="G33"/>
  <c r="D33" i="10"/>
  <c r="D33" i="11"/>
  <c r="H9"/>
  <c r="G33"/>
  <c r="H9" i="10"/>
  <c r="G33"/>
  <c r="D33" i="9"/>
  <c r="H9"/>
  <c r="G33"/>
  <c r="L33" i="8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K8"/>
  <c r="K33" s="1"/>
  <c r="H8"/>
  <c r="D8"/>
  <c r="L33" i="7"/>
  <c r="C33"/>
  <c r="B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K9" s="1"/>
  <c r="F9"/>
  <c r="F33" s="1"/>
  <c r="E9"/>
  <c r="E33" s="1"/>
  <c r="D9"/>
  <c r="K8"/>
  <c r="H8"/>
  <c r="D8"/>
  <c r="H30" i="6"/>
  <c r="D33" i="7" l="1"/>
  <c r="D33" i="8"/>
  <c r="H9"/>
  <c r="G33"/>
  <c r="K33" i="7"/>
  <c r="H9"/>
  <c r="G33"/>
  <c r="L33" i="6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K8"/>
  <c r="H8"/>
  <c r="D8"/>
  <c r="L33" i="5"/>
  <c r="C33"/>
  <c r="B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3" s="1"/>
  <c r="I9"/>
  <c r="I33" s="1"/>
  <c r="G9"/>
  <c r="F9"/>
  <c r="F33" s="1"/>
  <c r="E9"/>
  <c r="E33" s="1"/>
  <c r="D9"/>
  <c r="K8"/>
  <c r="H8"/>
  <c r="D8"/>
  <c r="J9" i="4"/>
  <c r="I9"/>
  <c r="G9"/>
  <c r="F9"/>
  <c r="E9"/>
  <c r="H32"/>
  <c r="H9" i="5" l="1"/>
  <c r="D33"/>
  <c r="H9" i="6"/>
  <c r="G33"/>
  <c r="K9" i="5"/>
  <c r="K33" s="1"/>
  <c r="G33"/>
  <c r="H31" i="4"/>
  <c r="L33" l="1"/>
  <c r="C33"/>
  <c r="B33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33"/>
  <c r="I33"/>
  <c r="K9"/>
  <c r="F33"/>
  <c r="E33"/>
  <c r="D9"/>
  <c r="K8"/>
  <c r="H8"/>
  <c r="D8"/>
  <c r="K8" i="3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J9"/>
  <c r="J31" s="1"/>
  <c r="I9"/>
  <c r="I31" s="1"/>
  <c r="G9"/>
  <c r="K9" s="1"/>
  <c r="F9"/>
  <c r="H9" s="1"/>
  <c r="E9"/>
  <c r="E31" s="1"/>
  <c r="D9"/>
  <c r="L31"/>
  <c r="H8"/>
  <c r="D8"/>
  <c r="L8" i="2"/>
  <c r="D33" i="4" l="1"/>
  <c r="K33"/>
  <c r="H9"/>
  <c r="G33"/>
  <c r="K31" i="3"/>
  <c r="G31"/>
  <c r="F31"/>
  <c r="H13" i="2"/>
  <c r="H14"/>
  <c r="L31" l="1"/>
  <c r="C31"/>
  <c r="D31" s="1"/>
  <c r="B31"/>
  <c r="H30"/>
  <c r="H29"/>
  <c r="H28"/>
  <c r="H27"/>
  <c r="H26"/>
  <c r="H25"/>
  <c r="H24"/>
  <c r="H23"/>
  <c r="H22"/>
  <c r="H21"/>
  <c r="H20"/>
  <c r="H19"/>
  <c r="H18"/>
  <c r="H17"/>
  <c r="H16"/>
  <c r="H15"/>
  <c r="H12"/>
  <c r="H11"/>
  <c r="H10"/>
  <c r="J9"/>
  <c r="J31" s="1"/>
  <c r="I9"/>
  <c r="I31" s="1"/>
  <c r="G9"/>
  <c r="K9" s="1"/>
  <c r="K31" s="1"/>
  <c r="F9"/>
  <c r="F31" s="1"/>
  <c r="E9"/>
  <c r="E31" s="1"/>
  <c r="D9"/>
  <c r="H8"/>
  <c r="D8"/>
  <c r="H29" i="1"/>
  <c r="H28"/>
  <c r="H27"/>
  <c r="H23"/>
  <c r="H25"/>
  <c r="H22"/>
  <c r="H21"/>
  <c r="H20"/>
  <c r="H17"/>
  <c r="H16"/>
  <c r="H15"/>
  <c r="H12"/>
  <c r="H10"/>
  <c r="H11"/>
  <c r="H14"/>
  <c r="H18"/>
  <c r="H19"/>
  <c r="H24"/>
  <c r="H26"/>
  <c r="J9"/>
  <c r="I9"/>
  <c r="G9"/>
  <c r="F9"/>
  <c r="E9"/>
  <c r="H9" i="2" l="1"/>
  <c r="G31"/>
  <c r="H9" i="1"/>
  <c r="L30"/>
  <c r="J30"/>
  <c r="I30"/>
  <c r="C30"/>
  <c r="B30"/>
  <c r="H8"/>
  <c r="F30"/>
  <c r="D9"/>
  <c r="D8"/>
  <c r="D30" l="1"/>
  <c r="G30"/>
  <c r="K30"/>
  <c r="E30"/>
  <c r="D9" i="6"/>
  <c r="C33"/>
  <c r="D33" s="1"/>
  <c r="K9"/>
  <c r="K33" s="1"/>
</calcChain>
</file>

<file path=xl/sharedStrings.xml><?xml version="1.0" encoding="utf-8"?>
<sst xmlns="http://schemas.openxmlformats.org/spreadsheetml/2006/main" count="679" uniqueCount="64">
  <si>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</si>
  <si>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</si>
  <si>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</si>
  <si>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</si>
  <si>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</si>
  <si>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</si>
  <si>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</si>
  <si>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</si>
  <si>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</si>
  <si>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</si>
  <si>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</si>
  <si>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</si>
  <si>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</si>
  <si>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</si>
  <si>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</si>
  <si>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</si>
  <si>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</si>
  <si>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</si>
  <si>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</si>
  <si>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</si>
  <si>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</si>
  <si>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</si>
  <si>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</si>
  <si>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</si>
  <si>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</si>
  <si>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</si>
  <si>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</si>
  <si>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</si>
  <si>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</si>
  <si>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</si>
  <si>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</si>
  <si>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</si>
  <si>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</si>
  <si>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</si>
  <si>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</si>
  <si>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</si>
  <si>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</si>
  <si>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</si>
  <si>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</si>
  <si>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</si>
  <si>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</si>
  <si>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</si>
  <si>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</si>
  <si>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</si>
  <si>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</si>
  <si>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</si>
  <si>
    <t>в т.ч. февраль</t>
  </si>
  <si>
    <t>Грант поселениям</t>
  </si>
  <si>
    <t>Надбавка пед. работникам - молодым специалистам</t>
  </si>
  <si>
    <t>на 07.02.2014 г.</t>
  </si>
  <si>
    <t>на 14.02.2014 г.</t>
  </si>
  <si>
    <t>на 22.02.2014 г.</t>
  </si>
  <si>
    <t>на 28.02.2014 г.</t>
  </si>
  <si>
    <t>на 07.03.2014 г.</t>
  </si>
  <si>
    <t>в т.ч. март</t>
  </si>
  <si>
    <t>на 14.03.2014 г.</t>
  </si>
  <si>
    <t>на 21.03.2014 г.</t>
  </si>
  <si>
    <t>на 28.03.2014 г.</t>
  </si>
  <si>
    <t>на 04.04.2014 г.</t>
  </si>
  <si>
    <t>в т.ч. апрель</t>
  </si>
  <si>
    <t>План на 1 полугодие</t>
  </si>
  <si>
    <t>за послед 4 дня</t>
  </si>
  <si>
    <t>на 11.04.2014 г.</t>
  </si>
  <si>
    <t>на 18.04.2014 г.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</si>
</sst>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8" xfId="1" applyFont="1" applyBorder="1" applyAlignment="1">
      <alignment horizontal="center" vertical="justify" wrapText="1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0" zoomScaleNormal="80" workbookViewId="0">
      <pane xSplit="1" ySplit="9" topLeftCell="D10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2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18</v>
      </c>
      <c r="J6" s="55" t="s">
        <v>8</v>
      </c>
      <c r="K6" s="55"/>
      <c r="L6" s="55"/>
    </row>
    <row r="7" spans="1:12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3" t="s">
        <v>9</v>
      </c>
      <c r="L7" s="3" t="s">
        <v>10</v>
      </c>
    </row>
    <row r="8" spans="1:12" ht="20.25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25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0.25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0.5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0.5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0.5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0.5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0.5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0.5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0.5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0.25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0.25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0.5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0.25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0.25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0.25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0.5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0.5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25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25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25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0.25">
      <c r="A33" s="56" t="s">
        <v>14</v>
      </c>
      <c r="B33" s="56"/>
      <c r="C33" s="56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  <mergeCell ref="J6:J7"/>
    <mergeCell ref="A33:C33"/>
    <mergeCell ref="F6:F7"/>
  </mergeCells>
  <pageMargins left="0.39370078740157483" right="0.39370078740157483" top="0.39370078740157483" bottom="0.39370078740157483" header="0" footer="0"/>
  <pageSetup paperSize="9" scale="5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4" workbookViewId="0">
      <selection activeCell="C4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54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7" t="s">
        <v>9</v>
      </c>
      <c r="L7" s="47" t="s">
        <v>10</v>
      </c>
    </row>
    <row r="8" spans="1:13" ht="20.25">
      <c r="A8" s="17" t="s">
        <v>11</v>
      </c>
      <c r="B8" s="19">
        <v>187313</v>
      </c>
      <c r="C8" s="12">
        <v>37219.800000000003</v>
      </c>
      <c r="D8" s="15">
        <f>C8/B8*100</f>
        <v>19.87037738971668</v>
      </c>
      <c r="E8" s="11">
        <v>228589</v>
      </c>
      <c r="F8" s="11">
        <v>36849</v>
      </c>
      <c r="G8" s="11">
        <v>41416.5</v>
      </c>
      <c r="H8" s="14">
        <f>G8/F8*100</f>
        <v>112.39518033053815</v>
      </c>
      <c r="I8" s="11">
        <v>10952</v>
      </c>
      <c r="J8" s="11">
        <v>2982.7</v>
      </c>
      <c r="K8" s="16">
        <f>G8-C8</f>
        <v>4196.6999999999971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133878.41</v>
      </c>
      <c r="G9" s="35">
        <f>SUM(G10:G32)</f>
        <v>133045.41</v>
      </c>
      <c r="H9" s="14">
        <f>G9/F9*100</f>
        <v>99.377793626321079</v>
      </c>
      <c r="I9" s="35">
        <f>SUM(I10:I32)</f>
        <v>42005.3</v>
      </c>
      <c r="J9" s="35">
        <f>SUM(J10:J32)</f>
        <v>21002.7</v>
      </c>
      <c r="K9" s="16">
        <f>G9-C9</f>
        <v>24049.210000000021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>
        <v>356.5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146216</v>
      </c>
      <c r="D33" s="24">
        <f>C33/B33*100</f>
        <v>28.52761334680865</v>
      </c>
      <c r="E33" s="30">
        <f t="shared" ref="E33:L33" si="1">E8+E9</f>
        <v>674200.71000000008</v>
      </c>
      <c r="F33" s="5">
        <f t="shared" si="1"/>
        <v>170727.41</v>
      </c>
      <c r="G33" s="5">
        <f t="shared" si="1"/>
        <v>174461.91</v>
      </c>
      <c r="H33" s="18">
        <v>105.58205212128213</v>
      </c>
      <c r="I33" s="5">
        <f t="shared" si="1"/>
        <v>52957.3</v>
      </c>
      <c r="J33" s="5">
        <f t="shared" si="1"/>
        <v>23985.4</v>
      </c>
      <c r="K33" s="5">
        <f t="shared" si="1"/>
        <v>28245.910000000018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54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8" t="s">
        <v>9</v>
      </c>
      <c r="L7" s="48" t="s">
        <v>10</v>
      </c>
    </row>
    <row r="8" spans="1:13" ht="20.25">
      <c r="A8" s="17" t="s">
        <v>11</v>
      </c>
      <c r="B8" s="19">
        <v>187313</v>
      </c>
      <c r="C8" s="12">
        <v>40048.300000000003</v>
      </c>
      <c r="D8" s="15">
        <f>C8/B8*100</f>
        <v>21.38041673562433</v>
      </c>
      <c r="E8" s="11">
        <v>228589</v>
      </c>
      <c r="F8" s="11">
        <v>36849</v>
      </c>
      <c r="G8" s="11">
        <v>45737.8</v>
      </c>
      <c r="H8" s="14">
        <f>G8/F8*100</f>
        <v>124.12222855437054</v>
      </c>
      <c r="I8" s="11">
        <v>15273.3</v>
      </c>
      <c r="J8" s="11">
        <v>4321.3</v>
      </c>
      <c r="K8" s="16">
        <f>G8-C8</f>
        <v>5689.5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445614.51000000007</v>
      </c>
      <c r="F9" s="35">
        <f>SUM(F10:F32)</f>
        <v>133881.21000000002</v>
      </c>
      <c r="G9" s="35">
        <f>SUM(G10:G32)</f>
        <v>133048.21000000002</v>
      </c>
      <c r="H9" s="14">
        <f>G9/F9*100</f>
        <v>99.377806639184101</v>
      </c>
      <c r="I9" s="35">
        <f>SUM(I10:I32)</f>
        <v>42008.100000000006</v>
      </c>
      <c r="J9" s="35">
        <f>SUM(J10:J32)</f>
        <v>2.8</v>
      </c>
      <c r="K9" s="16">
        <f>G9-C9</f>
        <v>24052.010000000038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5053.9000000000005</v>
      </c>
      <c r="H10" s="38">
        <f t="shared" ref="H10:H32" si="0">G10/F10*100</f>
        <v>100.0019787090902</v>
      </c>
      <c r="I10" s="37">
        <v>1684.6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</v>
      </c>
      <c r="G11" s="37">
        <v>2139</v>
      </c>
      <c r="H11" s="38">
        <f t="shared" si="0"/>
        <v>100</v>
      </c>
      <c r="I11" s="37">
        <v>713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43668.1</v>
      </c>
      <c r="G12" s="37">
        <v>43668.1</v>
      </c>
      <c r="H12" s="38">
        <f t="shared" si="0"/>
        <v>100</v>
      </c>
      <c r="I12" s="37">
        <v>14338.4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52.9</v>
      </c>
      <c r="G15" s="37">
        <v>52.899999999999991</v>
      </c>
      <c r="H15" s="38">
        <f t="shared" si="0"/>
        <v>99.999999999999986</v>
      </c>
      <c r="I15" s="37">
        <v>17.600000000000001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58204.3</v>
      </c>
      <c r="H16" s="38">
        <f t="shared" si="0"/>
        <v>99.999828191683108</v>
      </c>
      <c r="I16" s="37">
        <v>19401.400000000001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16154.4</v>
      </c>
      <c r="H17" s="38">
        <f t="shared" si="0"/>
        <v>100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100.3</v>
      </c>
      <c r="G19" s="37">
        <v>100.30000000000001</v>
      </c>
      <c r="H19" s="38">
        <f t="shared" si="0"/>
        <v>100.00000000000003</v>
      </c>
      <c r="I19" s="37">
        <v>33.4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48.6</v>
      </c>
      <c r="G20" s="37">
        <v>48.6</v>
      </c>
      <c r="H20" s="38">
        <f t="shared" si="0"/>
        <v>100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102</v>
      </c>
      <c r="H22" s="38">
        <f t="shared" si="0"/>
        <v>100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1019.4</v>
      </c>
      <c r="H25" s="38">
        <f t="shared" si="0"/>
        <v>100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118.8</v>
      </c>
      <c r="G26" s="37">
        <v>118.8</v>
      </c>
      <c r="H26" s="38">
        <f t="shared" si="0"/>
        <v>100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7.6</v>
      </c>
      <c r="H27" s="38">
        <f t="shared" si="0"/>
        <v>100</v>
      </c>
      <c r="I27" s="37">
        <v>2.5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>
        <v>2.8</v>
      </c>
      <c r="J32" s="37">
        <v>2.8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149044.5</v>
      </c>
      <c r="D33" s="24">
        <f>C33/B33*100</f>
        <v>29.079470560461385</v>
      </c>
      <c r="E33" s="30">
        <f t="shared" ref="E33:L33" si="1">E8+E9</f>
        <v>674203.51</v>
      </c>
      <c r="F33" s="5">
        <f t="shared" si="1"/>
        <v>170730.21000000002</v>
      </c>
      <c r="G33" s="5">
        <f t="shared" si="1"/>
        <v>178786.01</v>
      </c>
      <c r="H33" s="18">
        <v>105.58205212128213</v>
      </c>
      <c r="I33" s="5">
        <f t="shared" si="1"/>
        <v>57281.400000000009</v>
      </c>
      <c r="J33" s="5">
        <f t="shared" si="1"/>
        <v>4324.1000000000004</v>
      </c>
      <c r="K33" s="5">
        <f t="shared" si="1"/>
        <v>29741.510000000038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60</v>
      </c>
      <c r="G6" s="52" t="s">
        <v>5</v>
      </c>
      <c r="H6" s="52" t="s">
        <v>6</v>
      </c>
      <c r="I6" s="54" t="s">
        <v>59</v>
      </c>
      <c r="J6" s="55" t="s">
        <v>61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9" t="s">
        <v>9</v>
      </c>
      <c r="L7" s="49" t="s">
        <v>10</v>
      </c>
    </row>
    <row r="8" spans="1:13" ht="20.25">
      <c r="A8" s="17" t="s">
        <v>11</v>
      </c>
      <c r="B8" s="19">
        <v>187313</v>
      </c>
      <c r="C8" s="12">
        <v>48634.9</v>
      </c>
      <c r="D8" s="15">
        <f>C8/B8*100</f>
        <v>25.964508603246973</v>
      </c>
      <c r="E8" s="11">
        <v>228589</v>
      </c>
      <c r="F8" s="11">
        <v>92086</v>
      </c>
      <c r="G8" s="11">
        <v>55733.8</v>
      </c>
      <c r="H8" s="14">
        <f>G8/F8*100</f>
        <v>60.523640944334645</v>
      </c>
      <c r="I8" s="11">
        <v>2681.3</v>
      </c>
      <c r="J8" s="11">
        <v>2681.3</v>
      </c>
      <c r="K8" s="16">
        <f>G8-C8</f>
        <v>7098.9000000000015</v>
      </c>
      <c r="L8" s="13"/>
    </row>
    <row r="9" spans="1:13" ht="20.25">
      <c r="A9" s="4" t="s">
        <v>12</v>
      </c>
      <c r="B9" s="19">
        <v>325229</v>
      </c>
      <c r="C9" s="20">
        <v>129853.19999999998</v>
      </c>
      <c r="D9" s="15">
        <f>C9/B9*100</f>
        <v>39.926697803701387</v>
      </c>
      <c r="E9" s="35">
        <f>SUM(E10:E32)</f>
        <v>445417.52000000008</v>
      </c>
      <c r="F9" s="35">
        <f>SUM(F10:F32)</f>
        <v>308597.37</v>
      </c>
      <c r="G9" s="35">
        <f>SUM(G10:G32)</f>
        <v>161558.11000000004</v>
      </c>
      <c r="H9" s="14">
        <f>G9/F9*100</f>
        <v>52.352393670756179</v>
      </c>
      <c r="I9" s="35">
        <f>SUM(I10:I32)</f>
        <v>28747.699999999997</v>
      </c>
      <c r="J9" s="35">
        <f>SUM(J10:J32)</f>
        <v>28747.699999999997</v>
      </c>
      <c r="K9" s="16">
        <f>G9-C9</f>
        <v>31704.910000000062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11371.1</v>
      </c>
      <c r="G10" s="37">
        <v>6106.7</v>
      </c>
      <c r="H10" s="38">
        <f t="shared" ref="H10:H32" si="0">G10/F10*100</f>
        <v>53.703687418103783</v>
      </c>
      <c r="I10" s="37">
        <v>1052.8</v>
      </c>
      <c r="J10" s="37">
        <v>1052.8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4813.16</v>
      </c>
      <c r="G11" s="37">
        <v>2584.6999999999998</v>
      </c>
      <c r="H11" s="38">
        <f t="shared" si="0"/>
        <v>53.700687282367511</v>
      </c>
      <c r="I11" s="37">
        <v>445.7</v>
      </c>
      <c r="J11" s="37">
        <v>445.7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93198.6</v>
      </c>
      <c r="G12" s="37">
        <v>52032.1</v>
      </c>
      <c r="H12" s="38">
        <f t="shared" si="0"/>
        <v>55.829272113529591</v>
      </c>
      <c r="I12" s="37">
        <v>8364</v>
      </c>
      <c r="J12" s="37">
        <v>8364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1341.01</v>
      </c>
      <c r="F13" s="37">
        <v>603.5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118.2</v>
      </c>
      <c r="G15" s="37">
        <v>52.899999999999991</v>
      </c>
      <c r="H15" s="38">
        <f t="shared" si="0"/>
        <v>44.754653130287643</v>
      </c>
      <c r="I15" s="37"/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145510.9</v>
      </c>
      <c r="G16" s="37">
        <v>72755.399999999994</v>
      </c>
      <c r="H16" s="38">
        <f t="shared" si="0"/>
        <v>49.999965638313007</v>
      </c>
      <c r="I16" s="37">
        <v>14551.1</v>
      </c>
      <c r="J16" s="37">
        <v>14551.1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40385.9</v>
      </c>
      <c r="G17" s="37">
        <v>20193</v>
      </c>
      <c r="H17" s="38">
        <f t="shared" si="0"/>
        <v>50.000123805585602</v>
      </c>
      <c r="I17" s="37">
        <v>4038.6</v>
      </c>
      <c r="J17" s="37">
        <v>4038.6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225.9</v>
      </c>
      <c r="G19" s="37">
        <v>121.2</v>
      </c>
      <c r="H19" s="38">
        <f t="shared" si="0"/>
        <v>53.652058432934922</v>
      </c>
      <c r="I19" s="37">
        <v>20.9</v>
      </c>
      <c r="J19" s="37">
        <v>20.9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109.8</v>
      </c>
      <c r="G20" s="37">
        <v>48.6</v>
      </c>
      <c r="H20" s="38">
        <f t="shared" si="0"/>
        <v>44.262295081967217</v>
      </c>
      <c r="I20" s="37"/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114.5</v>
      </c>
      <c r="G21" s="37">
        <v>42.4</v>
      </c>
      <c r="H21" s="38">
        <f t="shared" si="0"/>
        <v>37.030567685589517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346.6</v>
      </c>
      <c r="G22" s="37">
        <v>119</v>
      </c>
      <c r="H22" s="38">
        <f t="shared" si="0"/>
        <v>34.333525678015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114.5</v>
      </c>
      <c r="G23" s="37">
        <v>63.6</v>
      </c>
      <c r="H23" s="38">
        <f t="shared" si="0"/>
        <v>55.545851528384283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788.4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2684.2</v>
      </c>
      <c r="G25" s="37">
        <v>1019.4</v>
      </c>
      <c r="H25" s="38">
        <f t="shared" si="0"/>
        <v>37.977795991356835</v>
      </c>
      <c r="I25" s="37">
        <v>237.8</v>
      </c>
      <c r="J25" s="37">
        <v>237.8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213.7</v>
      </c>
      <c r="G26" s="37">
        <v>138.6</v>
      </c>
      <c r="H26" s="38">
        <f t="shared" si="0"/>
        <v>64.857276555919512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17.100000000000001</v>
      </c>
      <c r="G27" s="37">
        <v>7.6</v>
      </c>
      <c r="H27" s="38">
        <f t="shared" si="0"/>
        <v>44.444444444444436</v>
      </c>
      <c r="I27" s="37"/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3338.9</v>
      </c>
      <c r="G29" s="37">
        <v>1673.9</v>
      </c>
      <c r="H29" s="38">
        <f t="shared" si="0"/>
        <v>50.133277426697418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160.1</v>
      </c>
      <c r="G30" s="37">
        <v>116.7</v>
      </c>
      <c r="H30" s="38">
        <f t="shared" si="0"/>
        <v>72.891942535915049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178488.09999999998</v>
      </c>
      <c r="D33" s="24">
        <f>C33/B33*100</f>
        <v>34.824092464617529</v>
      </c>
      <c r="E33" s="30">
        <f t="shared" ref="E33:L33" si="1">E8+E9</f>
        <v>674006.52</v>
      </c>
      <c r="F33" s="5">
        <f t="shared" si="1"/>
        <v>400683.37</v>
      </c>
      <c r="G33" s="5">
        <f t="shared" si="1"/>
        <v>217291.91000000003</v>
      </c>
      <c r="H33" s="18">
        <v>105.58205212128213</v>
      </c>
      <c r="I33" s="5">
        <f t="shared" si="1"/>
        <v>31428.999999999996</v>
      </c>
      <c r="J33" s="5">
        <f t="shared" si="1"/>
        <v>31428.999999999996</v>
      </c>
      <c r="K33" s="5">
        <f t="shared" si="1"/>
        <v>38803.810000000063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7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62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60</v>
      </c>
      <c r="G6" s="52" t="s">
        <v>5</v>
      </c>
      <c r="H6" s="52" t="s">
        <v>6</v>
      </c>
      <c r="I6" s="54" t="s">
        <v>59</v>
      </c>
      <c r="J6" s="55" t="s">
        <v>61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50" t="s">
        <v>9</v>
      </c>
      <c r="L7" s="50" t="s">
        <v>10</v>
      </c>
    </row>
    <row r="8" spans="1:13" ht="20.25">
      <c r="A8" s="17" t="s">
        <v>11</v>
      </c>
      <c r="B8" s="19">
        <v>187313</v>
      </c>
      <c r="C8" s="12">
        <v>53954</v>
      </c>
      <c r="D8" s="15">
        <f>C8/B8*100</f>
        <v>28.804194049532068</v>
      </c>
      <c r="E8" s="11">
        <v>228589</v>
      </c>
      <c r="F8" s="11">
        <v>92086</v>
      </c>
      <c r="G8" s="11">
        <v>59381.4</v>
      </c>
      <c r="H8" s="14">
        <f>G8/F8*100</f>
        <v>64.484720804465383</v>
      </c>
      <c r="I8" s="11">
        <v>6329</v>
      </c>
      <c r="J8" s="11">
        <v>3647.7</v>
      </c>
      <c r="K8" s="16">
        <f>G8-C8</f>
        <v>5427.4000000000015</v>
      </c>
      <c r="L8" s="13"/>
    </row>
    <row r="9" spans="1:13" ht="20.25">
      <c r="A9" s="4" t="s">
        <v>12</v>
      </c>
      <c r="B9" s="19">
        <v>325229</v>
      </c>
      <c r="C9" s="20">
        <v>156206.69999999998</v>
      </c>
      <c r="D9" s="15">
        <f>C9/B9*100</f>
        <v>48.029757493950406</v>
      </c>
      <c r="E9" s="35">
        <f>SUM(E10:E32)</f>
        <v>445417.52000000008</v>
      </c>
      <c r="F9" s="35">
        <f>SUM(F10:F32)</f>
        <v>309082.67</v>
      </c>
      <c r="G9" s="35">
        <f>SUM(G10:G32)</f>
        <v>164364.51000000007</v>
      </c>
      <c r="H9" s="14">
        <f>G9/F9*100</f>
        <v>53.178170746357303</v>
      </c>
      <c r="I9" s="35">
        <f>SUM(I10:I32)</f>
        <v>31643.799999999996</v>
      </c>
      <c r="J9" s="35">
        <f>SUM(J10:J32)</f>
        <v>2896.1000000000004</v>
      </c>
      <c r="K9" s="16">
        <f>G9-C9</f>
        <v>8157.810000000085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11371.1</v>
      </c>
      <c r="G10" s="37">
        <v>6106.7</v>
      </c>
      <c r="H10" s="38">
        <f t="shared" ref="H10:H32" si="0">G10/F10*100</f>
        <v>53.703687418103783</v>
      </c>
      <c r="I10" s="37">
        <v>1052.8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4813.16</v>
      </c>
      <c r="G11" s="37">
        <v>2584.6999999999998</v>
      </c>
      <c r="H11" s="38">
        <f t="shared" si="0"/>
        <v>53.700687282367511</v>
      </c>
      <c r="I11" s="37">
        <v>445.7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93198.6</v>
      </c>
      <c r="G12" s="37">
        <v>52032.1</v>
      </c>
      <c r="H12" s="38">
        <f t="shared" si="0"/>
        <v>55.829272113529591</v>
      </c>
      <c r="I12" s="37">
        <v>8364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1341.01</v>
      </c>
      <c r="F13" s="37">
        <v>603.5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118.2</v>
      </c>
      <c r="G15" s="37">
        <v>52.899999999999991</v>
      </c>
      <c r="H15" s="38">
        <f t="shared" si="0"/>
        <v>44.754653130287643</v>
      </c>
      <c r="I15" s="37"/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145510.9</v>
      </c>
      <c r="G16" s="37">
        <v>72755.399999999994</v>
      </c>
      <c r="H16" s="38">
        <f t="shared" si="0"/>
        <v>49.999965638313007</v>
      </c>
      <c r="I16" s="37">
        <v>14551.1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40385.9</v>
      </c>
      <c r="G17" s="37">
        <v>20193</v>
      </c>
      <c r="H17" s="38">
        <f t="shared" si="0"/>
        <v>50.000123805585602</v>
      </c>
      <c r="I17" s="37">
        <v>4038.6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225.9</v>
      </c>
      <c r="G19" s="37">
        <v>121.2</v>
      </c>
      <c r="H19" s="38">
        <f t="shared" si="0"/>
        <v>53.652058432934922</v>
      </c>
      <c r="I19" s="37">
        <v>20.9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109.8</v>
      </c>
      <c r="G20" s="37">
        <v>48.6</v>
      </c>
      <c r="H20" s="38">
        <f t="shared" si="0"/>
        <v>44.262295081967217</v>
      </c>
      <c r="I20" s="37"/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114.5</v>
      </c>
      <c r="G21" s="37">
        <v>63.6</v>
      </c>
      <c r="H21" s="38">
        <f t="shared" si="0"/>
        <v>55.545851528384283</v>
      </c>
      <c r="I21" s="37">
        <v>21.2</v>
      </c>
      <c r="J21" s="37">
        <v>21.2</v>
      </c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346.6</v>
      </c>
      <c r="G22" s="37">
        <v>119</v>
      </c>
      <c r="H22" s="38">
        <f t="shared" si="0"/>
        <v>34.333525678015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127.2</v>
      </c>
      <c r="G23" s="37">
        <v>127.2</v>
      </c>
      <c r="H23" s="38">
        <f t="shared" si="0"/>
        <v>100</v>
      </c>
      <c r="I23" s="37">
        <v>63.6</v>
      </c>
      <c r="J23" s="37">
        <v>63.6</v>
      </c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788.4</v>
      </c>
      <c r="G24" s="37">
        <v>584</v>
      </c>
      <c r="H24" s="38">
        <f t="shared" si="0"/>
        <v>74.074074074074076</v>
      </c>
      <c r="I24" s="37">
        <v>584</v>
      </c>
      <c r="J24" s="37">
        <v>584</v>
      </c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2684.2</v>
      </c>
      <c r="G25" s="37">
        <v>1019.4</v>
      </c>
      <c r="H25" s="38">
        <f t="shared" si="0"/>
        <v>37.977795991356835</v>
      </c>
      <c r="I25" s="37">
        <v>237.8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213.7</v>
      </c>
      <c r="G26" s="37">
        <v>138.6</v>
      </c>
      <c r="H26" s="38">
        <f t="shared" si="0"/>
        <v>64.857276555919512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17.100000000000001</v>
      </c>
      <c r="G27" s="37">
        <v>7.6</v>
      </c>
      <c r="H27" s="38">
        <f t="shared" si="0"/>
        <v>44.444444444444436</v>
      </c>
      <c r="I27" s="37"/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3811.5</v>
      </c>
      <c r="G29" s="37">
        <v>3811.5</v>
      </c>
      <c r="H29" s="38">
        <f t="shared" si="0"/>
        <v>100</v>
      </c>
      <c r="I29" s="37">
        <v>2227.3000000000002</v>
      </c>
      <c r="J29" s="37">
        <v>2227.3000000000002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160.1</v>
      </c>
      <c r="G30" s="37">
        <v>116.7</v>
      </c>
      <c r="H30" s="38">
        <f t="shared" si="0"/>
        <v>72.891942535915049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210160.69999999998</v>
      </c>
      <c r="D33" s="24">
        <f>C33/B33*100</f>
        <v>41.003605558178641</v>
      </c>
      <c r="E33" s="30">
        <f t="shared" ref="E33:L33" si="1">E8+E9</f>
        <v>674006.52</v>
      </c>
      <c r="F33" s="5">
        <f t="shared" si="1"/>
        <v>401168.67</v>
      </c>
      <c r="G33" s="5">
        <f t="shared" si="1"/>
        <v>223745.91000000006</v>
      </c>
      <c r="H33" s="18">
        <v>105.58205212128213</v>
      </c>
      <c r="I33" s="5">
        <f t="shared" si="1"/>
        <v>37972.799999999996</v>
      </c>
      <c r="J33" s="5">
        <f t="shared" si="1"/>
        <v>6543.8</v>
      </c>
      <c r="K33" s="5">
        <f t="shared" si="1"/>
        <v>13585.210000000086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7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topLeftCell="B1" workbookViewId="0">
      <selection activeCell="M1" sqref="M1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63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60</v>
      </c>
      <c r="G6" s="52" t="s">
        <v>5</v>
      </c>
      <c r="H6" s="52" t="s">
        <v>6</v>
      </c>
      <c r="I6" s="54" t="s">
        <v>59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51" t="s">
        <v>9</v>
      </c>
      <c r="L7" s="51" t="s">
        <v>10</v>
      </c>
    </row>
    <row r="8" spans="1:13" ht="20.25">
      <c r="A8" s="17" t="s">
        <v>11</v>
      </c>
      <c r="B8" s="19">
        <v>187313</v>
      </c>
      <c r="C8" s="12">
        <v>56798.400000000001</v>
      </c>
      <c r="D8" s="15">
        <f>C8/B8*100</f>
        <v>30.322721861269642</v>
      </c>
      <c r="E8" s="11">
        <v>228589</v>
      </c>
      <c r="F8" s="11">
        <v>92086</v>
      </c>
      <c r="G8" s="11">
        <v>63241.599999999999</v>
      </c>
      <c r="H8" s="14">
        <f>G8/F8*100</f>
        <v>68.676671806789301</v>
      </c>
      <c r="I8" s="11">
        <v>10186.9</v>
      </c>
      <c r="J8" s="11">
        <v>3857.9</v>
      </c>
      <c r="K8" s="16">
        <f>G8-C8</f>
        <v>6443.1999999999971</v>
      </c>
      <c r="L8" s="13"/>
    </row>
    <row r="9" spans="1:13" ht="20.25">
      <c r="A9" s="4" t="s">
        <v>12</v>
      </c>
      <c r="B9" s="19">
        <v>325229</v>
      </c>
      <c r="C9" s="20">
        <v>159910.69999999998</v>
      </c>
      <c r="D9" s="15">
        <f>C9/B9*100</f>
        <v>49.168647322348249</v>
      </c>
      <c r="E9" s="35">
        <f>SUM(E10:E32)</f>
        <v>445417.52000000008</v>
      </c>
      <c r="F9" s="35">
        <f>SUM(F10:F32)</f>
        <v>309082.67</v>
      </c>
      <c r="G9" s="35">
        <f>SUM(G10:G32)</f>
        <v>165417.31000000006</v>
      </c>
      <c r="H9" s="14">
        <f>G9/F9*100</f>
        <v>53.518791590612338</v>
      </c>
      <c r="I9" s="35">
        <f>SUM(I10:I32)</f>
        <v>32696.6</v>
      </c>
      <c r="J9" s="35">
        <f>SUM(J10:J32)</f>
        <v>1052.8</v>
      </c>
      <c r="K9" s="16">
        <f>G9-C9</f>
        <v>5506.6100000000733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11371.1</v>
      </c>
      <c r="G10" s="37">
        <v>7159.5</v>
      </c>
      <c r="H10" s="38">
        <f t="shared" ref="H10:H32" si="0">G10/F10*100</f>
        <v>62.962246396566734</v>
      </c>
      <c r="I10" s="37">
        <v>2105.6</v>
      </c>
      <c r="J10" s="37">
        <v>1052.8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4813.16</v>
      </c>
      <c r="G11" s="37">
        <v>2584.6999999999998</v>
      </c>
      <c r="H11" s="38">
        <f t="shared" si="0"/>
        <v>53.700687282367511</v>
      </c>
      <c r="I11" s="37">
        <v>445.7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93198.6</v>
      </c>
      <c r="G12" s="37">
        <v>52032.1</v>
      </c>
      <c r="H12" s="38">
        <f t="shared" si="0"/>
        <v>55.829272113529591</v>
      </c>
      <c r="I12" s="37">
        <v>8364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1341.01</v>
      </c>
      <c r="F13" s="37">
        <v>603.5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118.2</v>
      </c>
      <c r="G15" s="37">
        <v>52.899999999999991</v>
      </c>
      <c r="H15" s="38">
        <f t="shared" si="0"/>
        <v>44.754653130287643</v>
      </c>
      <c r="I15" s="37"/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145510.9</v>
      </c>
      <c r="G16" s="37">
        <v>72755.399999999994</v>
      </c>
      <c r="H16" s="38">
        <f t="shared" si="0"/>
        <v>49.999965638313007</v>
      </c>
      <c r="I16" s="37">
        <v>14551.1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40385.9</v>
      </c>
      <c r="G17" s="37">
        <v>20193</v>
      </c>
      <c r="H17" s="38">
        <f t="shared" si="0"/>
        <v>50.000123805585602</v>
      </c>
      <c r="I17" s="37">
        <v>4038.6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225.9</v>
      </c>
      <c r="G19" s="37">
        <v>121.2</v>
      </c>
      <c r="H19" s="38">
        <f t="shared" si="0"/>
        <v>53.652058432934922</v>
      </c>
      <c r="I19" s="37">
        <v>20.9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109.8</v>
      </c>
      <c r="G20" s="37">
        <v>48.6</v>
      </c>
      <c r="H20" s="38">
        <f t="shared" si="0"/>
        <v>44.262295081967217</v>
      </c>
      <c r="I20" s="37"/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114.5</v>
      </c>
      <c r="G21" s="37">
        <v>63.6</v>
      </c>
      <c r="H21" s="38">
        <f t="shared" si="0"/>
        <v>55.545851528384283</v>
      </c>
      <c r="I21" s="37">
        <v>21.2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346.6</v>
      </c>
      <c r="G22" s="37">
        <v>119</v>
      </c>
      <c r="H22" s="38">
        <f t="shared" si="0"/>
        <v>34.333525678015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127.2</v>
      </c>
      <c r="G23" s="37">
        <v>127.2</v>
      </c>
      <c r="H23" s="38">
        <f t="shared" si="0"/>
        <v>100</v>
      </c>
      <c r="I23" s="37">
        <v>63.6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788.4</v>
      </c>
      <c r="G24" s="37">
        <v>584</v>
      </c>
      <c r="H24" s="38">
        <f t="shared" si="0"/>
        <v>74.074074074074076</v>
      </c>
      <c r="I24" s="37">
        <v>584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2684.2</v>
      </c>
      <c r="G25" s="37">
        <v>1019.4</v>
      </c>
      <c r="H25" s="38">
        <f t="shared" si="0"/>
        <v>37.977795991356835</v>
      </c>
      <c r="I25" s="37">
        <v>237.8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213.7</v>
      </c>
      <c r="G26" s="37">
        <v>138.6</v>
      </c>
      <c r="H26" s="38">
        <f t="shared" si="0"/>
        <v>64.857276555919512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17.100000000000001</v>
      </c>
      <c r="G27" s="37">
        <v>7.6</v>
      </c>
      <c r="H27" s="38">
        <f t="shared" si="0"/>
        <v>44.444444444444436</v>
      </c>
      <c r="I27" s="37"/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3811.5</v>
      </c>
      <c r="G29" s="37">
        <v>3811.5</v>
      </c>
      <c r="H29" s="38">
        <f t="shared" si="0"/>
        <v>100</v>
      </c>
      <c r="I29" s="37">
        <v>2227.3000000000002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160.1</v>
      </c>
      <c r="G30" s="37">
        <v>116.7</v>
      </c>
      <c r="H30" s="38">
        <f t="shared" si="0"/>
        <v>72.891942535915049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168.2</v>
      </c>
      <c r="F32" s="37">
        <v>168.2</v>
      </c>
      <c r="G32" s="37">
        <v>168.2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216709.09999999998</v>
      </c>
      <c r="D33" s="24">
        <f>C33/B33*100</f>
        <v>42.281237440053687</v>
      </c>
      <c r="E33" s="30">
        <f t="shared" ref="E33:L33" si="1">E8+E9</f>
        <v>674006.52</v>
      </c>
      <c r="F33" s="5">
        <f t="shared" si="1"/>
        <v>401168.67</v>
      </c>
      <c r="G33" s="5">
        <f t="shared" si="1"/>
        <v>228658.91000000006</v>
      </c>
      <c r="H33" s="18">
        <v>105.58205212128213</v>
      </c>
      <c r="I33" s="5">
        <f t="shared" si="1"/>
        <v>42883.5</v>
      </c>
      <c r="J33" s="5">
        <f t="shared" si="1"/>
        <v>4910.7</v>
      </c>
      <c r="K33" s="5">
        <f t="shared" si="1"/>
        <v>11949.81000000007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C4" workbookViewId="0">
      <selection activeCell="G8" sqref="G8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43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2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18</v>
      </c>
      <c r="J6" s="55" t="s">
        <v>8</v>
      </c>
      <c r="K6" s="55"/>
      <c r="L6" s="55"/>
    </row>
    <row r="7" spans="1:12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23" t="s">
        <v>9</v>
      </c>
      <c r="L7" s="23" t="s">
        <v>10</v>
      </c>
    </row>
    <row r="8" spans="1:12" ht="20.25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56" t="s">
        <v>14</v>
      </c>
      <c r="B34" s="56"/>
      <c r="C34" s="56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.19685039370078741" right="0.19685039370078741" top="0.19685039370078741" bottom="0.19685039370078741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G10" sqref="G10:G30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45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2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18</v>
      </c>
      <c r="J6" s="55" t="s">
        <v>8</v>
      </c>
      <c r="K6" s="55"/>
      <c r="L6" s="55"/>
    </row>
    <row r="7" spans="1:12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39" t="s">
        <v>9</v>
      </c>
      <c r="L7" s="39" t="s">
        <v>10</v>
      </c>
    </row>
    <row r="8" spans="1:12" ht="20.25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25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25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>
      <c r="A34" s="56" t="s">
        <v>14</v>
      </c>
      <c r="B34" s="56"/>
      <c r="C34" s="56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4:C34"/>
    <mergeCell ref="E6:E7"/>
    <mergeCell ref="F6:F7"/>
    <mergeCell ref="G6:G7"/>
    <mergeCell ref="H6:H7"/>
  </mergeCells>
  <pageMargins left="0" right="0" top="0" bottom="0" header="0" footer="0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0.25">
      <c r="A3" s="60" t="s">
        <v>49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2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46</v>
      </c>
      <c r="J6" s="55" t="s">
        <v>8</v>
      </c>
      <c r="K6" s="55"/>
      <c r="L6" s="55"/>
    </row>
    <row r="7" spans="1:12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0" t="s">
        <v>9</v>
      </c>
      <c r="L7" s="40" t="s">
        <v>10</v>
      </c>
    </row>
    <row r="8" spans="1:12" ht="20.25">
      <c r="A8" s="17" t="s">
        <v>11</v>
      </c>
      <c r="B8" s="19">
        <v>187313</v>
      </c>
      <c r="C8" s="21">
        <v>13215.7</v>
      </c>
      <c r="D8" s="15">
        <f>C8/B8*100</f>
        <v>7.0554099288356928</v>
      </c>
      <c r="E8" s="11">
        <v>228589</v>
      </c>
      <c r="F8" s="11">
        <v>36849</v>
      </c>
      <c r="G8" s="12">
        <v>14608.4</v>
      </c>
      <c r="H8" s="14">
        <f>G8/F8*100</f>
        <v>39.643952346060949</v>
      </c>
      <c r="I8" s="11">
        <v>2286.6</v>
      </c>
      <c r="J8" s="12">
        <v>2286.6</v>
      </c>
      <c r="K8" s="16">
        <f>G8-C8</f>
        <v>1392.6999999999989</v>
      </c>
      <c r="L8" s="13"/>
    </row>
    <row r="9" spans="1:12" ht="20.25">
      <c r="A9" s="4" t="s">
        <v>12</v>
      </c>
      <c r="B9" s="19">
        <v>325229</v>
      </c>
      <c r="C9" s="22">
        <v>65727.200000000012</v>
      </c>
      <c r="D9" s="15">
        <f>C9/B9*100</f>
        <v>20.209513911736039</v>
      </c>
      <c r="E9" s="35">
        <f>SUM(E10:E32)</f>
        <v>445595.71000000008</v>
      </c>
      <c r="F9" s="35">
        <f>SUM(F10:F32)</f>
        <v>133261.60999999999</v>
      </c>
      <c r="G9" s="35">
        <f>SUM(G10:G32)</f>
        <v>67108.00999999998</v>
      </c>
      <c r="H9" s="14">
        <f>G9/F9*100</f>
        <v>50.358096378994667</v>
      </c>
      <c r="I9" s="35">
        <f>SUM(I10:I32)</f>
        <v>24241.800000000003</v>
      </c>
      <c r="J9" s="35">
        <f>SUM(J10:J32)</f>
        <v>24241.800000000003</v>
      </c>
      <c r="K9" s="16">
        <f>G9-C9</f>
        <v>1380.8099999999686</v>
      </c>
      <c r="L9" s="5"/>
    </row>
    <row r="10" spans="1:12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>
        <v>842.3</v>
      </c>
      <c r="K10" s="34"/>
      <c r="L10" s="5"/>
    </row>
    <row r="11" spans="1:12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>
        <v>356.5</v>
      </c>
      <c r="K11" s="34"/>
      <c r="L11" s="5"/>
    </row>
    <row r="12" spans="1:12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>
        <v>7169.2</v>
      </c>
      <c r="K12" s="34"/>
      <c r="L12" s="5"/>
    </row>
    <row r="13" spans="1:12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2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2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>
        <v>8.8000000000000007</v>
      </c>
      <c r="K15" s="34"/>
      <c r="L15" s="5"/>
    </row>
    <row r="16" spans="1:12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0</v>
      </c>
      <c r="H18" s="38">
        <f t="shared" si="0"/>
        <v>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0</v>
      </c>
      <c r="H21" s="38">
        <f t="shared" si="0"/>
        <v>0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>
        <v>89.7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>
        <v>3000</v>
      </c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>
        <v>149.4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78942.900000000009</v>
      </c>
      <c r="D33" s="24">
        <f>C33/B33*100</f>
        <v>15.402230451358134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81716.409999999974</v>
      </c>
      <c r="H33" s="18">
        <v>105.58205212128213</v>
      </c>
      <c r="I33" s="5">
        <f t="shared" si="1"/>
        <v>26528.400000000001</v>
      </c>
      <c r="J33" s="5">
        <f t="shared" si="1"/>
        <v>26528.400000000001</v>
      </c>
      <c r="K33" s="5">
        <f t="shared" si="1"/>
        <v>2773.5099999999675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G9" sqref="G9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46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1" t="s">
        <v>9</v>
      </c>
      <c r="L7" s="41" t="s">
        <v>10</v>
      </c>
    </row>
    <row r="8" spans="1:13" ht="20.25">
      <c r="A8" s="17" t="s">
        <v>11</v>
      </c>
      <c r="B8" s="19">
        <v>187313</v>
      </c>
      <c r="C8" s="21">
        <v>19576.900000000001</v>
      </c>
      <c r="D8" s="15">
        <f>C8/B8*100</f>
        <v>10.45143689973467</v>
      </c>
      <c r="E8" s="11">
        <v>228589</v>
      </c>
      <c r="F8" s="11">
        <v>36849</v>
      </c>
      <c r="G8" s="12">
        <v>20897.8</v>
      </c>
      <c r="H8" s="14">
        <f>G8/F8*100</f>
        <v>56.711986756764091</v>
      </c>
      <c r="I8" s="11">
        <v>8576</v>
      </c>
      <c r="J8" s="12">
        <v>6289.4</v>
      </c>
      <c r="K8" s="16">
        <f>G8-C8</f>
        <v>1320.8999999999978</v>
      </c>
      <c r="L8" s="13"/>
    </row>
    <row r="9" spans="1:13" ht="20.25">
      <c r="A9" s="4" t="s">
        <v>12</v>
      </c>
      <c r="B9" s="19">
        <v>325229</v>
      </c>
      <c r="C9" s="22">
        <v>65836.100000000006</v>
      </c>
      <c r="D9" s="15">
        <f>C9/B9*100</f>
        <v>20.242998010632508</v>
      </c>
      <c r="E9" s="35">
        <f>SUM(E10:E32)</f>
        <v>445595.71000000008</v>
      </c>
      <c r="F9" s="35">
        <f>SUM(F10:F32)</f>
        <v>133261.60999999999</v>
      </c>
      <c r="G9" s="35">
        <f>SUM(G10:G32)</f>
        <v>68320.50999999998</v>
      </c>
      <c r="H9" s="14">
        <f>G9/F9*100</f>
        <v>51.267960817822924</v>
      </c>
      <c r="I9" s="35">
        <f>SUM(I10:I32)</f>
        <v>25454.300000000003</v>
      </c>
      <c r="J9" s="35">
        <f>SUM(J10:J32)</f>
        <v>1212.5</v>
      </c>
      <c r="K9" s="16">
        <f>G9-C9</f>
        <v>2484.4099999999744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>
        <v>1170.0999999999999</v>
      </c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>
        <v>42.4</v>
      </c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85413</v>
      </c>
      <c r="D33" s="24">
        <f>C33/B33*100</f>
        <v>16.664585536404822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89218.309999999983</v>
      </c>
      <c r="H33" s="18">
        <v>105.58205212128213</v>
      </c>
      <c r="I33" s="5">
        <f t="shared" si="1"/>
        <v>34030.300000000003</v>
      </c>
      <c r="J33" s="5">
        <f t="shared" si="1"/>
        <v>7501.9</v>
      </c>
      <c r="K33" s="5">
        <f t="shared" si="1"/>
        <v>3805.3099999999722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9" workbookViewId="0">
      <selection activeCell="G32" sqref="G32"/>
    </sheetView>
  </sheetViews>
  <sheetFormatPr defaultRowHeight="15"/>
  <cols>
    <col min="1" max="1" width="95.570312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46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2" t="s">
        <v>9</v>
      </c>
      <c r="L7" s="42" t="s">
        <v>10</v>
      </c>
    </row>
    <row r="8" spans="1:13" ht="20.25">
      <c r="A8" s="17" t="s">
        <v>11</v>
      </c>
      <c r="B8" s="19">
        <v>187313</v>
      </c>
      <c r="C8" s="12">
        <v>22745.8</v>
      </c>
      <c r="D8" s="15">
        <f>C8/B8*100</f>
        <v>12.143204155611196</v>
      </c>
      <c r="E8" s="11">
        <v>228589</v>
      </c>
      <c r="F8" s="11">
        <v>36849</v>
      </c>
      <c r="G8" s="12">
        <v>24691.599999999999</v>
      </c>
      <c r="H8" s="14">
        <f>G8/F8*100</f>
        <v>67.007517164644909</v>
      </c>
      <c r="I8" s="11">
        <v>12369.8</v>
      </c>
      <c r="J8" s="12">
        <v>3793.8</v>
      </c>
      <c r="K8" s="16">
        <f>G8-C8</f>
        <v>1945.7999999999993</v>
      </c>
      <c r="L8" s="13"/>
    </row>
    <row r="9" spans="1:13" ht="20.25">
      <c r="A9" s="4" t="s">
        <v>12</v>
      </c>
      <c r="B9" s="19">
        <v>325229</v>
      </c>
      <c r="C9" s="20">
        <v>66136.5</v>
      </c>
      <c r="D9" s="15">
        <f>C9/B9*100</f>
        <v>20.335363697579247</v>
      </c>
      <c r="E9" s="35">
        <f>SUM(E10:E32)</f>
        <v>445595.71000000008</v>
      </c>
      <c r="F9" s="35">
        <f>SUM(F10:F32)</f>
        <v>133209.10999999999</v>
      </c>
      <c r="G9" s="35">
        <f>SUM(G10:G32)</f>
        <v>91024.109999999986</v>
      </c>
      <c r="H9" s="14">
        <f>G9/F9*100</f>
        <v>68.331745478969125</v>
      </c>
      <c r="I9" s="35">
        <f>SUM(I10:I32)</f>
        <v>48157.9</v>
      </c>
      <c r="J9" s="35">
        <f>SUM(J10:J32)</f>
        <v>22703.600000000002</v>
      </c>
      <c r="K9" s="16">
        <f>G9-C9</f>
        <v>24887.609999999986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>
        <v>356.5</v>
      </c>
      <c r="K11" s="34"/>
      <c r="L11" s="5"/>
    </row>
    <row r="12" spans="1:13" ht="81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>
        <v>1.3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>
        <v>1584.2</v>
      </c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>
        <v>116.7</v>
      </c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88882.3</v>
      </c>
      <c r="D33" s="24">
        <f>C33/B33*100</f>
        <v>17.341466650537907</v>
      </c>
      <c r="E33" s="30">
        <f t="shared" ref="E33:L33" si="1">E8+E9</f>
        <v>674184.71000000008</v>
      </c>
      <c r="F33" s="5">
        <f t="shared" si="1"/>
        <v>170058.11</v>
      </c>
      <c r="G33" s="5">
        <f t="shared" si="1"/>
        <v>115715.70999999999</v>
      </c>
      <c r="H33" s="18">
        <v>105.58205212128213</v>
      </c>
      <c r="I33" s="5">
        <f t="shared" si="1"/>
        <v>60527.7</v>
      </c>
      <c r="J33" s="5">
        <f t="shared" si="1"/>
        <v>26497.4</v>
      </c>
      <c r="K33" s="5">
        <f t="shared" si="1"/>
        <v>26833.409999999985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" top="0" bottom="0" header="0" footer="0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46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4" t="s">
        <v>9</v>
      </c>
      <c r="L7" s="44" t="s">
        <v>10</v>
      </c>
    </row>
    <row r="8" spans="1:13" ht="20.25">
      <c r="A8" s="17" t="s">
        <v>11</v>
      </c>
      <c r="B8" s="19">
        <v>187313</v>
      </c>
      <c r="C8" s="12">
        <v>26110.43</v>
      </c>
      <c r="D8" s="15">
        <f>C8/B8*100</f>
        <v>13.939464959719828</v>
      </c>
      <c r="E8" s="11">
        <v>228589</v>
      </c>
      <c r="F8" s="11">
        <v>36849</v>
      </c>
      <c r="G8" s="11">
        <v>28644.3</v>
      </c>
      <c r="H8" s="14">
        <f>G8/F8*100</f>
        <v>77.734266872913778</v>
      </c>
      <c r="I8" s="11">
        <v>16367.5</v>
      </c>
      <c r="J8" s="11">
        <v>3997.7</v>
      </c>
      <c r="K8" s="16">
        <f>G8-C8</f>
        <v>2533.869999999999</v>
      </c>
      <c r="L8" s="13"/>
    </row>
    <row r="9" spans="1:13" ht="20.25">
      <c r="A9" s="4" t="s">
        <v>12</v>
      </c>
      <c r="B9" s="19">
        <v>325229</v>
      </c>
      <c r="C9" s="20">
        <v>67832.5</v>
      </c>
      <c r="D9" s="15">
        <f>C9/B9*100</f>
        <v>20.856842409502228</v>
      </c>
      <c r="E9" s="35">
        <f>SUM(E10:E32)</f>
        <v>445611.71000000008</v>
      </c>
      <c r="F9" s="35">
        <f>SUM(F10:F32)</f>
        <v>133225.10999999999</v>
      </c>
      <c r="G9" s="35">
        <f>SUM(G10:G32)</f>
        <v>91040.109999999986</v>
      </c>
      <c r="H9" s="14">
        <f>G9/F9*100</f>
        <v>68.335548756536951</v>
      </c>
      <c r="I9" s="35">
        <f>SUM(I10:I32)</f>
        <v>48173.9</v>
      </c>
      <c r="J9" s="35">
        <f>SUM(J10:J32)</f>
        <v>16</v>
      </c>
      <c r="K9" s="16">
        <f>G9-C9</f>
        <v>23207.609999999986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>
        <v>165.4</v>
      </c>
      <c r="J32" s="37">
        <v>16</v>
      </c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93942.93</v>
      </c>
      <c r="D33" s="24">
        <f>C33/B33*100</f>
        <v>18.328825735256817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119684.40999999999</v>
      </c>
      <c r="H33" s="18">
        <v>105.58205212128213</v>
      </c>
      <c r="I33" s="5">
        <f t="shared" si="1"/>
        <v>64541.4</v>
      </c>
      <c r="J33" s="5">
        <f t="shared" si="1"/>
        <v>4013.7</v>
      </c>
      <c r="K33" s="5">
        <f t="shared" si="1"/>
        <v>25741.479999999985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C1" workbookViewId="0">
      <selection activeCell="C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54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5" t="s">
        <v>9</v>
      </c>
      <c r="L7" s="45" t="s">
        <v>10</v>
      </c>
    </row>
    <row r="8" spans="1:13" ht="20.25">
      <c r="A8" s="17" t="s">
        <v>11</v>
      </c>
      <c r="B8" s="19">
        <v>187313</v>
      </c>
      <c r="C8" s="12">
        <v>27943.5</v>
      </c>
      <c r="D8" s="15">
        <f>C8/B8*100</f>
        <v>14.918078296754631</v>
      </c>
      <c r="E8" s="11">
        <v>228589</v>
      </c>
      <c r="F8" s="11">
        <v>36849</v>
      </c>
      <c r="G8" s="11">
        <v>30464.5</v>
      </c>
      <c r="H8" s="14">
        <f>G8/F8*100</f>
        <v>82.673885315748052</v>
      </c>
      <c r="I8" s="11">
        <v>3316.1</v>
      </c>
      <c r="J8" s="11">
        <v>3316.1</v>
      </c>
      <c r="K8" s="16">
        <f>G8-C8</f>
        <v>2521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21002.600000000002</v>
      </c>
      <c r="K9" s="16">
        <f>G9-C9</f>
        <v>3046.5100000000093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>
        <v>842.3</v>
      </c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>
        <v>356.5</v>
      </c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>
        <v>7169.2</v>
      </c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>
        <v>8.8000000000000007</v>
      </c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>
        <v>9700.7000000000007</v>
      </c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>
        <v>2692.4</v>
      </c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>
        <v>16.7</v>
      </c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>
        <v>8.1</v>
      </c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>
        <v>17</v>
      </c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>
        <v>169.9</v>
      </c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>
        <v>19.8</v>
      </c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>
        <v>1.2</v>
      </c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136939.69999999998</v>
      </c>
      <c r="D33" s="24">
        <f>C33/B33*100</f>
        <v>26.717751911062891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142507.21</v>
      </c>
      <c r="H33" s="18">
        <v>105.58205212128213</v>
      </c>
      <c r="I33" s="5">
        <f t="shared" si="1"/>
        <v>24318.7</v>
      </c>
      <c r="J33" s="5">
        <f t="shared" si="1"/>
        <v>24318.7</v>
      </c>
      <c r="K33" s="5">
        <f t="shared" si="1"/>
        <v>5567.5100000000093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opLeftCell="B1" workbookViewId="0">
      <selection activeCell="B1" sqref="A1:XFD1048576"/>
    </sheetView>
  </sheetViews>
  <sheetFormatPr defaultRowHeight="1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2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20.25">
      <c r="A3" s="60" t="s">
        <v>55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20.25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>
      <c r="A5" s="52" t="s">
        <v>3</v>
      </c>
      <c r="B5" s="62" t="s">
        <v>17</v>
      </c>
      <c r="C5" s="63"/>
      <c r="D5" s="63"/>
      <c r="E5" s="64" t="s">
        <v>21</v>
      </c>
      <c r="F5" s="65"/>
      <c r="G5" s="65"/>
      <c r="H5" s="65"/>
      <c r="I5" s="65"/>
      <c r="J5" s="66"/>
      <c r="K5" s="55" t="s">
        <v>22</v>
      </c>
      <c r="L5" s="55"/>
    </row>
    <row r="6" spans="1:13" ht="21.75" customHeight="1">
      <c r="A6" s="61"/>
      <c r="B6" s="67" t="s">
        <v>4</v>
      </c>
      <c r="C6" s="52" t="s">
        <v>5</v>
      </c>
      <c r="D6" s="52" t="s">
        <v>6</v>
      </c>
      <c r="E6" s="67" t="s">
        <v>7</v>
      </c>
      <c r="F6" s="57" t="s">
        <v>19</v>
      </c>
      <c r="G6" s="52" t="s">
        <v>5</v>
      </c>
      <c r="H6" s="52" t="s">
        <v>6</v>
      </c>
      <c r="I6" s="54" t="s">
        <v>54</v>
      </c>
      <c r="J6" s="55" t="s">
        <v>8</v>
      </c>
      <c r="K6" s="55"/>
      <c r="L6" s="55"/>
    </row>
    <row r="7" spans="1:13" ht="31.5" customHeight="1">
      <c r="A7" s="53"/>
      <c r="B7" s="68"/>
      <c r="C7" s="53"/>
      <c r="D7" s="53"/>
      <c r="E7" s="68"/>
      <c r="F7" s="58"/>
      <c r="G7" s="53"/>
      <c r="H7" s="53"/>
      <c r="I7" s="54"/>
      <c r="J7" s="55"/>
      <c r="K7" s="46" t="s">
        <v>9</v>
      </c>
      <c r="L7" s="46" t="s">
        <v>10</v>
      </c>
    </row>
    <row r="8" spans="1:13" ht="20.25">
      <c r="A8" s="17" t="s">
        <v>11</v>
      </c>
      <c r="B8" s="19">
        <v>187313</v>
      </c>
      <c r="C8" s="12">
        <v>34035.5</v>
      </c>
      <c r="D8" s="15">
        <f>C8/B8*100</f>
        <v>18.170388600897962</v>
      </c>
      <c r="E8" s="11">
        <v>228589</v>
      </c>
      <c r="F8" s="11">
        <v>36849</v>
      </c>
      <c r="G8" s="11">
        <v>38433.800000000003</v>
      </c>
      <c r="H8" s="14">
        <f>G8/F8*100</f>
        <v>104.30079513691011</v>
      </c>
      <c r="I8" s="11">
        <v>7969.3</v>
      </c>
      <c r="J8" s="11">
        <v>4653.2</v>
      </c>
      <c r="K8" s="16">
        <f>G8-C8</f>
        <v>4398.3000000000029</v>
      </c>
      <c r="L8" s="13"/>
    </row>
    <row r="9" spans="1:13" ht="20.25">
      <c r="A9" s="4" t="s">
        <v>12</v>
      </c>
      <c r="B9" s="19">
        <v>325229</v>
      </c>
      <c r="C9" s="20">
        <v>108996.19999999998</v>
      </c>
      <c r="D9" s="15">
        <f>C9/B9*100</f>
        <v>33.513678054540023</v>
      </c>
      <c r="E9" s="35">
        <f>SUM(E10:E32)</f>
        <v>445611.71000000008</v>
      </c>
      <c r="F9" s="35">
        <f>SUM(F10:F32)</f>
        <v>133225.10999999999</v>
      </c>
      <c r="G9" s="35">
        <f>SUM(G10:G32)</f>
        <v>112042.70999999999</v>
      </c>
      <c r="H9" s="14">
        <f>G9/F9*100</f>
        <v>84.100294606624843</v>
      </c>
      <c r="I9" s="35">
        <f>SUM(I10:I32)</f>
        <v>21002.600000000002</v>
      </c>
      <c r="J9" s="35">
        <f>SUM(J10:J32)</f>
        <v>0</v>
      </c>
      <c r="K9" s="16">
        <f>G9-C9</f>
        <v>3046.5100000000093</v>
      </c>
      <c r="L9" s="5"/>
      <c r="M9" s="43"/>
    </row>
    <row r="10" spans="1:13" ht="20.25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4211.6000000000004</v>
      </c>
      <c r="H10" s="38">
        <f t="shared" ref="H10:H32" si="0">G10/F10*100</f>
        <v>83.335312042423524</v>
      </c>
      <c r="I10" s="37">
        <v>842.3</v>
      </c>
      <c r="J10" s="37"/>
      <c r="K10" s="34"/>
      <c r="L10" s="5"/>
      <c r="M10" s="43"/>
    </row>
    <row r="11" spans="1:13" ht="40.5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1782.5</v>
      </c>
      <c r="H11" s="38">
        <f t="shared" si="0"/>
        <v>83.325542258788346</v>
      </c>
      <c r="I11" s="37">
        <v>356.5</v>
      </c>
      <c r="J11" s="37"/>
      <c r="K11" s="34"/>
      <c r="L11" s="5"/>
    </row>
    <row r="12" spans="1:13" ht="60.75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36498.9</v>
      </c>
      <c r="H12" s="38">
        <f t="shared" si="0"/>
        <v>84.851957930758715</v>
      </c>
      <c r="I12" s="37">
        <v>7169.2</v>
      </c>
      <c r="J12" s="37"/>
      <c r="K12" s="34"/>
      <c r="L12" s="5"/>
    </row>
    <row r="13" spans="1:13" ht="20.25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44.099999999999994</v>
      </c>
      <c r="H15" s="38">
        <f t="shared" si="0"/>
        <v>83.999999999999986</v>
      </c>
      <c r="I15" s="37">
        <v>8.8000000000000007</v>
      </c>
      <c r="J15" s="37"/>
      <c r="K15" s="34"/>
      <c r="L15" s="5"/>
    </row>
    <row r="16" spans="1:13" ht="40.5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48503.600000000006</v>
      </c>
      <c r="H16" s="38">
        <f t="shared" si="0"/>
        <v>83.333218794455405</v>
      </c>
      <c r="I16" s="37">
        <v>9700.7000000000007</v>
      </c>
      <c r="J16" s="37"/>
      <c r="K16" s="34"/>
      <c r="L16" s="5"/>
    </row>
    <row r="17" spans="1:12" ht="40.5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13462</v>
      </c>
      <c r="H17" s="38">
        <f t="shared" si="0"/>
        <v>83.333333333333343</v>
      </c>
      <c r="I17" s="37">
        <v>2692.4</v>
      </c>
      <c r="J17" s="37"/>
      <c r="K17" s="34"/>
      <c r="L17" s="5"/>
    </row>
    <row r="18" spans="1:12" ht="40.5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/>
      <c r="J18" s="37"/>
      <c r="K18" s="34"/>
      <c r="L18" s="5"/>
    </row>
    <row r="19" spans="1:12" ht="40.5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83.600000000000009</v>
      </c>
      <c r="H19" s="38">
        <f t="shared" si="0"/>
        <v>83.266932270916342</v>
      </c>
      <c r="I19" s="37">
        <v>16.7</v>
      </c>
      <c r="J19" s="37"/>
      <c r="K19" s="34"/>
      <c r="L19" s="5"/>
    </row>
    <row r="20" spans="1:12" ht="40.5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40.5</v>
      </c>
      <c r="H20" s="38">
        <f t="shared" si="0"/>
        <v>82.991803278688522</v>
      </c>
      <c r="I20" s="37">
        <v>8.1</v>
      </c>
      <c r="J20" s="37"/>
      <c r="K20" s="34"/>
      <c r="L20" s="5"/>
    </row>
    <row r="21" spans="1:12" ht="40.5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/>
      <c r="J21" s="37"/>
      <c r="K21" s="34"/>
      <c r="L21" s="5"/>
    </row>
    <row r="22" spans="1:12" ht="20.25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85</v>
      </c>
      <c r="H22" s="38">
        <f t="shared" si="0"/>
        <v>83.333333333333343</v>
      </c>
      <c r="I22" s="37">
        <v>17</v>
      </c>
      <c r="J22" s="37"/>
      <c r="K22" s="34"/>
      <c r="L22" s="5"/>
    </row>
    <row r="23" spans="1:12" ht="20.25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849.5</v>
      </c>
      <c r="H25" s="38">
        <f t="shared" si="0"/>
        <v>83.333333333333343</v>
      </c>
      <c r="I25" s="37">
        <v>169.9</v>
      </c>
      <c r="J25" s="37"/>
      <c r="K25" s="34"/>
      <c r="L25" s="5"/>
    </row>
    <row r="26" spans="1:12" ht="20.25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99</v>
      </c>
      <c r="H26" s="38">
        <f t="shared" si="0"/>
        <v>83.403538331929227</v>
      </c>
      <c r="I26" s="37">
        <v>19.8</v>
      </c>
      <c r="J26" s="37"/>
      <c r="K26" s="34"/>
      <c r="L26" s="5"/>
    </row>
    <row r="27" spans="1:12" ht="20.25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6.3</v>
      </c>
      <c r="H27" s="38">
        <f t="shared" si="0"/>
        <v>82.89473684210526</v>
      </c>
      <c r="I27" s="37">
        <v>1.2</v>
      </c>
      <c r="J27" s="37"/>
      <c r="K27" s="34"/>
      <c r="L27" s="5"/>
    </row>
    <row r="28" spans="1:12" ht="20.25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/>
      <c r="J29" s="37"/>
      <c r="K29" s="34"/>
      <c r="L29" s="5"/>
    </row>
    <row r="30" spans="1:12" ht="40.5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/>
      <c r="J30" s="37"/>
      <c r="K30" s="34"/>
      <c r="L30" s="5"/>
    </row>
    <row r="31" spans="1:12" ht="20.25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/>
      <c r="J31" s="37"/>
      <c r="K31" s="34"/>
      <c r="L31" s="5"/>
    </row>
    <row r="32" spans="1:12" ht="20.25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/>
      <c r="J32" s="37"/>
      <c r="K32" s="34"/>
      <c r="L32" s="5"/>
    </row>
    <row r="33" spans="1:12" ht="20.25">
      <c r="A33" s="6" t="s">
        <v>13</v>
      </c>
      <c r="B33" s="5">
        <f>B8+B9</f>
        <v>512542</v>
      </c>
      <c r="C33" s="5">
        <f>C8+C9</f>
        <v>143031.69999999998</v>
      </c>
      <c r="D33" s="24">
        <f>C33/B33*100</f>
        <v>27.906337431859242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150476.51</v>
      </c>
      <c r="H33" s="18">
        <v>105.58205212128213</v>
      </c>
      <c r="I33" s="5">
        <f t="shared" si="1"/>
        <v>28971.9</v>
      </c>
      <c r="J33" s="5">
        <f t="shared" si="1"/>
        <v>4653.2</v>
      </c>
      <c r="K33" s="5">
        <f t="shared" si="1"/>
        <v>7444.8100000000122</v>
      </c>
      <c r="L33" s="5">
        <f t="shared" si="1"/>
        <v>0</v>
      </c>
    </row>
    <row r="34" spans="1:12" ht="20.25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>
      <c r="A36" s="56" t="s">
        <v>14</v>
      </c>
      <c r="B36" s="56"/>
      <c r="C36" s="56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17.01</vt:lpstr>
      <vt:lpstr>24.01</vt:lpstr>
      <vt:lpstr>31.01</vt:lpstr>
      <vt:lpstr>07.02</vt:lpstr>
      <vt:lpstr>14.02</vt:lpstr>
      <vt:lpstr>22.02</vt:lpstr>
      <vt:lpstr>28.02</vt:lpstr>
      <vt:lpstr>07.03</vt:lpstr>
      <vt:lpstr>14.03</vt:lpstr>
      <vt:lpstr>21.03</vt:lpstr>
      <vt:lpstr>28.03</vt:lpstr>
      <vt:lpstr>04.04</vt:lpstr>
      <vt:lpstr>11.04</vt:lpstr>
      <vt:lpstr>18.04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balt-baltasifo7-fo</cp:lastModifiedBy>
  <cp:lastPrinted>2014-04-18T04:05:37Z</cp:lastPrinted>
  <dcterms:created xsi:type="dcterms:W3CDTF">2013-01-25T09:27:22Z</dcterms:created>
  <dcterms:modified xsi:type="dcterms:W3CDTF">2014-04-18T12:16:03Z</dcterms:modified>
</cp:coreProperties>
</file>