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450" windowHeight="11640" firstSheet="21" activeTab="32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  <sheet name="17.05" sheetId="17" r:id="rId16"/>
    <sheet name="24.05" sheetId="18" r:id="rId17"/>
    <sheet name="31.05" sheetId="19" r:id="rId18"/>
    <sheet name="07.06" sheetId="20" r:id="rId19"/>
    <sheet name="14.06" sheetId="21" r:id="rId20"/>
    <sheet name="21.06" sheetId="22" r:id="rId21"/>
    <sheet name="28.06" sheetId="23" r:id="rId22"/>
    <sheet name="05.07" sheetId="24" r:id="rId23"/>
    <sheet name="12.07" sheetId="25" r:id="rId24"/>
    <sheet name="19.07" sheetId="26" r:id="rId25"/>
    <sheet name="26.07" sheetId="27" r:id="rId26"/>
    <sheet name="02.08" sheetId="28" r:id="rId27"/>
    <sheet name="09.08" sheetId="29" r:id="rId28"/>
    <sheet name="16.08" sheetId="30" r:id="rId29"/>
    <sheet name="23.08" sheetId="31" r:id="rId30"/>
    <sheet name="29.08" sheetId="32" r:id="rId31"/>
    <sheet name="06.09" sheetId="33" r:id="rId32"/>
    <sheet name="13.09" sheetId="34" r:id="rId33"/>
  </sheets>
  <calcPr calcId="144525"/>
</workbook>
</file>

<file path=xl/calcChain.xml><?xml version="1.0" encoding="utf-8"?>
<calcChain xmlns="http://schemas.openxmlformats.org/spreadsheetml/2006/main">
  <c r="H15" i="34" l="1"/>
  <c r="L44" i="34"/>
  <c r="C44" i="34"/>
  <c r="B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3" i="34"/>
  <c r="H22" i="34"/>
  <c r="H21" i="34"/>
  <c r="H20" i="34"/>
  <c r="H19" i="34"/>
  <c r="H18" i="34"/>
  <c r="H17" i="34"/>
  <c r="H16" i="34"/>
  <c r="H14" i="34"/>
  <c r="H13" i="34"/>
  <c r="H12" i="34"/>
  <c r="H11" i="34"/>
  <c r="H10" i="34"/>
  <c r="J9" i="34"/>
  <c r="J44" i="34" s="1"/>
  <c r="I9" i="34"/>
  <c r="I44" i="34" s="1"/>
  <c r="G9" i="34"/>
  <c r="G44" i="34" s="1"/>
  <c r="F9" i="34"/>
  <c r="F44" i="34" s="1"/>
  <c r="E9" i="34"/>
  <c r="E44" i="34" s="1"/>
  <c r="D9" i="34"/>
  <c r="K8" i="34"/>
  <c r="H8" i="34"/>
  <c r="D8" i="34"/>
  <c r="L44" i="33"/>
  <c r="C44" i="33"/>
  <c r="B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3" i="33"/>
  <c r="H22" i="33"/>
  <c r="H21" i="33"/>
  <c r="H20" i="33"/>
  <c r="H19" i="33"/>
  <c r="H18" i="33"/>
  <c r="H17" i="33"/>
  <c r="H16" i="33"/>
  <c r="H14" i="33"/>
  <c r="H13" i="33"/>
  <c r="H12" i="33"/>
  <c r="H11" i="33"/>
  <c r="H10" i="33"/>
  <c r="J9" i="33"/>
  <c r="J44" i="33" s="1"/>
  <c r="I9" i="33"/>
  <c r="I44" i="33" s="1"/>
  <c r="G9" i="33"/>
  <c r="G44" i="33" s="1"/>
  <c r="F9" i="33"/>
  <c r="F44" i="33" s="1"/>
  <c r="E9" i="33"/>
  <c r="E44" i="33" s="1"/>
  <c r="D9" i="33"/>
  <c r="K8" i="33"/>
  <c r="H8" i="33"/>
  <c r="D8" i="33"/>
  <c r="L44" i="32"/>
  <c r="C44" i="32"/>
  <c r="B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3" i="32"/>
  <c r="H22" i="32"/>
  <c r="H21" i="32"/>
  <c r="H20" i="32"/>
  <c r="H19" i="32"/>
  <c r="H18" i="32"/>
  <c r="H17" i="32"/>
  <c r="H16" i="32"/>
  <c r="H14" i="32"/>
  <c r="H13" i="32"/>
  <c r="H12" i="32"/>
  <c r="H11" i="32"/>
  <c r="H10" i="32"/>
  <c r="J9" i="32"/>
  <c r="J44" i="32" s="1"/>
  <c r="I9" i="32"/>
  <c r="I44" i="32" s="1"/>
  <c r="G9" i="32"/>
  <c r="K9" i="32" s="1"/>
  <c r="F9" i="32"/>
  <c r="F44" i="32" s="1"/>
  <c r="E9" i="32"/>
  <c r="E44" i="32" s="1"/>
  <c r="D9" i="32"/>
  <c r="K8" i="32"/>
  <c r="H8" i="32"/>
  <c r="D8" i="32"/>
  <c r="J9" i="31"/>
  <c r="I9" i="31"/>
  <c r="F9" i="31"/>
  <c r="G9" i="31"/>
  <c r="E9" i="31"/>
  <c r="H43" i="31"/>
  <c r="H44" i="34" l="1"/>
  <c r="K9" i="34"/>
  <c r="K44" i="34" s="1"/>
  <c r="H9" i="34"/>
  <c r="H44" i="33"/>
  <c r="K9" i="33"/>
  <c r="K44" i="33" s="1"/>
  <c r="H9" i="33"/>
  <c r="H9" i="32"/>
  <c r="K44" i="32"/>
  <c r="G44" i="32"/>
  <c r="H44" i="32" s="1"/>
  <c r="L44" i="31"/>
  <c r="C44" i="31"/>
  <c r="B44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3" i="31"/>
  <c r="H22" i="31"/>
  <c r="H21" i="31"/>
  <c r="H20" i="31"/>
  <c r="H19" i="31"/>
  <c r="H18" i="31"/>
  <c r="H17" i="31"/>
  <c r="H16" i="31"/>
  <c r="H14" i="31"/>
  <c r="H13" i="31"/>
  <c r="H12" i="31"/>
  <c r="H11" i="31"/>
  <c r="H10" i="31"/>
  <c r="J44" i="31"/>
  <c r="I44" i="31"/>
  <c r="G44" i="31"/>
  <c r="F44" i="31"/>
  <c r="E44" i="31"/>
  <c r="D9" i="31"/>
  <c r="K8" i="31"/>
  <c r="H8" i="31"/>
  <c r="D8" i="31"/>
  <c r="D8" i="30"/>
  <c r="L43" i="30"/>
  <c r="C43" i="30"/>
  <c r="B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3" i="30"/>
  <c r="H22" i="30"/>
  <c r="H21" i="30"/>
  <c r="H20" i="30"/>
  <c r="H19" i="30"/>
  <c r="H18" i="30"/>
  <c r="H17" i="30"/>
  <c r="H16" i="30"/>
  <c r="H14" i="30"/>
  <c r="H13" i="30"/>
  <c r="H12" i="30"/>
  <c r="H11" i="30"/>
  <c r="H10" i="30"/>
  <c r="J9" i="30"/>
  <c r="J43" i="30" s="1"/>
  <c r="I9" i="30"/>
  <c r="I43" i="30" s="1"/>
  <c r="G9" i="30"/>
  <c r="G43" i="30" s="1"/>
  <c r="F9" i="30"/>
  <c r="F43" i="30" s="1"/>
  <c r="E9" i="30"/>
  <c r="E43" i="30" s="1"/>
  <c r="D9" i="30"/>
  <c r="K8" i="30"/>
  <c r="H8" i="30"/>
  <c r="K8" i="29"/>
  <c r="H42" i="29"/>
  <c r="J9" i="29"/>
  <c r="I9" i="29"/>
  <c r="F9" i="29"/>
  <c r="F43" i="29" s="1"/>
  <c r="G9" i="29"/>
  <c r="G43" i="29" s="1"/>
  <c r="E9" i="29"/>
  <c r="H36" i="29"/>
  <c r="L43" i="29"/>
  <c r="C43" i="29"/>
  <c r="B43" i="29"/>
  <c r="H41" i="29"/>
  <c r="H40" i="29"/>
  <c r="H39" i="29"/>
  <c r="H38" i="29"/>
  <c r="H37" i="29"/>
  <c r="H35" i="29"/>
  <c r="H34" i="29"/>
  <c r="H33" i="29"/>
  <c r="H32" i="29"/>
  <c r="H31" i="29"/>
  <c r="H30" i="29"/>
  <c r="H29" i="29"/>
  <c r="H28" i="29"/>
  <c r="H27" i="29"/>
  <c r="H26" i="29"/>
  <c r="H25" i="29"/>
  <c r="H23" i="29"/>
  <c r="H22" i="29"/>
  <c r="H21" i="29"/>
  <c r="H20" i="29"/>
  <c r="H19" i="29"/>
  <c r="H18" i="29"/>
  <c r="H17" i="29"/>
  <c r="H16" i="29"/>
  <c r="H14" i="29"/>
  <c r="H13" i="29"/>
  <c r="H12" i="29"/>
  <c r="H11" i="29"/>
  <c r="H10" i="29"/>
  <c r="J43" i="29"/>
  <c r="I43" i="29"/>
  <c r="E43" i="29"/>
  <c r="D9" i="29"/>
  <c r="H8" i="29"/>
  <c r="D8" i="29"/>
  <c r="L42" i="28"/>
  <c r="C42" i="28"/>
  <c r="B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3" i="28"/>
  <c r="H22" i="28"/>
  <c r="H21" i="28"/>
  <c r="H20" i="28"/>
  <c r="H19" i="28"/>
  <c r="H18" i="28"/>
  <c r="H17" i="28"/>
  <c r="H16" i="28"/>
  <c r="H14" i="28"/>
  <c r="H13" i="28"/>
  <c r="H12" i="28"/>
  <c r="H11" i="28"/>
  <c r="H10" i="28"/>
  <c r="J9" i="28"/>
  <c r="J42" i="28" s="1"/>
  <c r="I9" i="28"/>
  <c r="I42" i="28" s="1"/>
  <c r="G9" i="28"/>
  <c r="G42" i="28" s="1"/>
  <c r="F9" i="28"/>
  <c r="F42" i="28" s="1"/>
  <c r="E9" i="28"/>
  <c r="E42" i="28" s="1"/>
  <c r="D9" i="28"/>
  <c r="K8" i="28"/>
  <c r="H8" i="28"/>
  <c r="D8" i="28"/>
  <c r="L42" i="27"/>
  <c r="C42" i="27"/>
  <c r="B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3" i="27"/>
  <c r="H22" i="27"/>
  <c r="H21" i="27"/>
  <c r="H20" i="27"/>
  <c r="H19" i="27"/>
  <c r="H18" i="27"/>
  <c r="H17" i="27"/>
  <c r="H16" i="27"/>
  <c r="H14" i="27"/>
  <c r="H13" i="27"/>
  <c r="H12" i="27"/>
  <c r="H11" i="27"/>
  <c r="H10" i="27"/>
  <c r="J9" i="27"/>
  <c r="J42" i="27" s="1"/>
  <c r="I9" i="27"/>
  <c r="I42" i="27" s="1"/>
  <c r="G9" i="27"/>
  <c r="G42" i="27" s="1"/>
  <c r="F9" i="27"/>
  <c r="F42" i="27" s="1"/>
  <c r="E9" i="27"/>
  <c r="E42" i="27" s="1"/>
  <c r="D9" i="27"/>
  <c r="K8" i="27"/>
  <c r="H8" i="27"/>
  <c r="D8" i="27"/>
  <c r="K8" i="26"/>
  <c r="G9" i="26"/>
  <c r="L42" i="26"/>
  <c r="C42" i="26"/>
  <c r="B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3" i="26"/>
  <c r="H22" i="26"/>
  <c r="H21" i="26"/>
  <c r="H20" i="26"/>
  <c r="H19" i="26"/>
  <c r="H18" i="26"/>
  <c r="H17" i="26"/>
  <c r="H16" i="26"/>
  <c r="H14" i="26"/>
  <c r="H13" i="26"/>
  <c r="H12" i="26"/>
  <c r="H11" i="26"/>
  <c r="H10" i="26"/>
  <c r="J9" i="26"/>
  <c r="J42" i="26" s="1"/>
  <c r="I9" i="26"/>
  <c r="I42" i="26" s="1"/>
  <c r="G42" i="26"/>
  <c r="F9" i="26"/>
  <c r="F42" i="26" s="1"/>
  <c r="E9" i="26"/>
  <c r="E42" i="26" s="1"/>
  <c r="D9" i="26"/>
  <c r="H8" i="26"/>
  <c r="D8" i="26"/>
  <c r="L42" i="25"/>
  <c r="C42" i="25"/>
  <c r="B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3" i="25"/>
  <c r="H22" i="25"/>
  <c r="H21" i="25"/>
  <c r="H20" i="25"/>
  <c r="H19" i="25"/>
  <c r="H18" i="25"/>
  <c r="H17" i="25"/>
  <c r="H16" i="25"/>
  <c r="H14" i="25"/>
  <c r="H13" i="25"/>
  <c r="H12" i="25"/>
  <c r="H11" i="25"/>
  <c r="H10" i="25"/>
  <c r="J9" i="25"/>
  <c r="J42" i="25" s="1"/>
  <c r="I9" i="25"/>
  <c r="I42" i="25" s="1"/>
  <c r="G9" i="25"/>
  <c r="G42" i="25" s="1"/>
  <c r="F9" i="25"/>
  <c r="F42" i="25" s="1"/>
  <c r="E9" i="25"/>
  <c r="E42" i="25" s="1"/>
  <c r="D9" i="25"/>
  <c r="K8" i="25"/>
  <c r="H8" i="25"/>
  <c r="D8" i="25"/>
  <c r="L42" i="24"/>
  <c r="C42" i="24"/>
  <c r="B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3" i="24"/>
  <c r="H22" i="24"/>
  <c r="H21" i="24"/>
  <c r="H20" i="24"/>
  <c r="H19" i="24"/>
  <c r="H18" i="24"/>
  <c r="H17" i="24"/>
  <c r="H16" i="24"/>
  <c r="H14" i="24"/>
  <c r="H13" i="24"/>
  <c r="H12" i="24"/>
  <c r="H11" i="24"/>
  <c r="H10" i="24"/>
  <c r="J9" i="24"/>
  <c r="J42" i="24" s="1"/>
  <c r="I9" i="24"/>
  <c r="I42" i="24" s="1"/>
  <c r="G9" i="24"/>
  <c r="K9" i="24" s="1"/>
  <c r="F9" i="24"/>
  <c r="E9" i="24"/>
  <c r="E42" i="24" s="1"/>
  <c r="D9" i="24"/>
  <c r="K8" i="24"/>
  <c r="K42" i="24" s="1"/>
  <c r="H8" i="24"/>
  <c r="D8" i="24"/>
  <c r="L42" i="23"/>
  <c r="C42" i="23"/>
  <c r="B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3" i="23"/>
  <c r="H22" i="23"/>
  <c r="H21" i="23"/>
  <c r="H20" i="23"/>
  <c r="H19" i="23"/>
  <c r="H18" i="23"/>
  <c r="H17" i="23"/>
  <c r="H16" i="23"/>
  <c r="H14" i="23"/>
  <c r="H13" i="23"/>
  <c r="H12" i="23"/>
  <c r="H11" i="23"/>
  <c r="H10" i="23"/>
  <c r="J9" i="23"/>
  <c r="J42" i="23" s="1"/>
  <c r="I9" i="23"/>
  <c r="I42" i="23" s="1"/>
  <c r="G9" i="23"/>
  <c r="G42" i="23" s="1"/>
  <c r="F9" i="23"/>
  <c r="F42" i="23" s="1"/>
  <c r="E9" i="23"/>
  <c r="E42" i="23" s="1"/>
  <c r="D9" i="23"/>
  <c r="K8" i="23"/>
  <c r="H8" i="23"/>
  <c r="D8" i="23"/>
  <c r="L42" i="22"/>
  <c r="C42" i="22"/>
  <c r="B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3" i="22"/>
  <c r="H22" i="22"/>
  <c r="H21" i="22"/>
  <c r="H20" i="22"/>
  <c r="H19" i="22"/>
  <c r="H18" i="22"/>
  <c r="H17" i="22"/>
  <c r="H16" i="22"/>
  <c r="H14" i="22"/>
  <c r="H13" i="22"/>
  <c r="H12" i="22"/>
  <c r="H11" i="22"/>
  <c r="H10" i="22"/>
  <c r="J9" i="22"/>
  <c r="J42" i="22" s="1"/>
  <c r="I9" i="22"/>
  <c r="I42" i="22" s="1"/>
  <c r="G9" i="22"/>
  <c r="G42" i="22" s="1"/>
  <c r="F9" i="22"/>
  <c r="F42" i="22" s="1"/>
  <c r="E9" i="22"/>
  <c r="E42" i="22" s="1"/>
  <c r="D9" i="22"/>
  <c r="K8" i="22"/>
  <c r="H8" i="22"/>
  <c r="D8" i="22"/>
  <c r="J9" i="21"/>
  <c r="I9" i="21"/>
  <c r="F9" i="21"/>
  <c r="G9" i="21"/>
  <c r="E9" i="21"/>
  <c r="H41" i="21"/>
  <c r="L42" i="21"/>
  <c r="C42" i="21"/>
  <c r="B42" i="21"/>
  <c r="H40" i="21"/>
  <c r="H39" i="21"/>
  <c r="H38" i="21"/>
  <c r="H37" i="21"/>
  <c r="K36" i="21"/>
  <c r="H36" i="21"/>
  <c r="H35" i="21"/>
  <c r="K34" i="21"/>
  <c r="H34" i="21"/>
  <c r="K33" i="21"/>
  <c r="H33" i="21"/>
  <c r="K32" i="21"/>
  <c r="H32" i="21"/>
  <c r="H31" i="21"/>
  <c r="H30" i="21"/>
  <c r="H29" i="21"/>
  <c r="H28" i="21"/>
  <c r="H27" i="21"/>
  <c r="H26" i="21"/>
  <c r="H25" i="21"/>
  <c r="H23" i="21"/>
  <c r="H22" i="21"/>
  <c r="H21" i="21"/>
  <c r="H20" i="21"/>
  <c r="H19" i="21"/>
  <c r="H18" i="21"/>
  <c r="H17" i="21"/>
  <c r="H16" i="21"/>
  <c r="H14" i="21"/>
  <c r="H13" i="21"/>
  <c r="H12" i="21"/>
  <c r="H11" i="21"/>
  <c r="H10" i="21"/>
  <c r="J42" i="21"/>
  <c r="I42" i="21"/>
  <c r="G42" i="21"/>
  <c r="H9" i="21"/>
  <c r="E42" i="21"/>
  <c r="D9" i="21"/>
  <c r="K8" i="21"/>
  <c r="H8" i="21"/>
  <c r="D8" i="21"/>
  <c r="K32" i="20"/>
  <c r="K33" i="20"/>
  <c r="K34" i="20"/>
  <c r="K36" i="20"/>
  <c r="H32" i="20"/>
  <c r="H33" i="20"/>
  <c r="H34" i="20"/>
  <c r="H36" i="20"/>
  <c r="L41" i="20"/>
  <c r="C41" i="20"/>
  <c r="B41" i="20"/>
  <c r="H40" i="20"/>
  <c r="H39" i="20"/>
  <c r="H38" i="20"/>
  <c r="H37" i="20"/>
  <c r="H35" i="20"/>
  <c r="H31" i="20"/>
  <c r="H30" i="20"/>
  <c r="H29" i="20"/>
  <c r="H28" i="20"/>
  <c r="H27" i="20"/>
  <c r="H26" i="20"/>
  <c r="H25" i="20"/>
  <c r="H23" i="20"/>
  <c r="H22" i="20"/>
  <c r="H21" i="20"/>
  <c r="H20" i="20"/>
  <c r="H19" i="20"/>
  <c r="H18" i="20"/>
  <c r="H17" i="20"/>
  <c r="H16" i="20"/>
  <c r="H14" i="20"/>
  <c r="H13" i="20"/>
  <c r="H12" i="20"/>
  <c r="H11" i="20"/>
  <c r="H10" i="20"/>
  <c r="J9" i="20"/>
  <c r="J41" i="20" s="1"/>
  <c r="I9" i="20"/>
  <c r="I41" i="20" s="1"/>
  <c r="G9" i="20"/>
  <c r="G41" i="20" s="1"/>
  <c r="F9" i="20"/>
  <c r="F41" i="20" s="1"/>
  <c r="E9" i="20"/>
  <c r="E41" i="20" s="1"/>
  <c r="D9" i="20"/>
  <c r="K8" i="20"/>
  <c r="H8" i="20"/>
  <c r="D8" i="20"/>
  <c r="L41" i="19"/>
  <c r="C41" i="19"/>
  <c r="B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3" i="19"/>
  <c r="H22" i="19"/>
  <c r="H21" i="19"/>
  <c r="H20" i="19"/>
  <c r="H19" i="19"/>
  <c r="H18" i="19"/>
  <c r="H17" i="19"/>
  <c r="H16" i="19"/>
  <c r="H14" i="19"/>
  <c r="H13" i="19"/>
  <c r="H12" i="19"/>
  <c r="H11" i="19"/>
  <c r="H10" i="19"/>
  <c r="J9" i="19"/>
  <c r="J41" i="19" s="1"/>
  <c r="I9" i="19"/>
  <c r="I41" i="19" s="1"/>
  <c r="G9" i="19"/>
  <c r="G41" i="19" s="1"/>
  <c r="F9" i="19"/>
  <c r="F41" i="19" s="1"/>
  <c r="E9" i="19"/>
  <c r="E41" i="19" s="1"/>
  <c r="D9" i="19"/>
  <c r="K8" i="19"/>
  <c r="H8" i="19"/>
  <c r="D8" i="19"/>
  <c r="J9" i="18"/>
  <c r="J41" i="18" s="1"/>
  <c r="L41" i="18"/>
  <c r="C41" i="18"/>
  <c r="B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3" i="18"/>
  <c r="H22" i="18"/>
  <c r="H21" i="18"/>
  <c r="H20" i="18"/>
  <c r="H19" i="18"/>
  <c r="H18" i="18"/>
  <c r="H17" i="18"/>
  <c r="H16" i="18"/>
  <c r="H14" i="18"/>
  <c r="H13" i="18"/>
  <c r="H12" i="18"/>
  <c r="H11" i="18"/>
  <c r="H10" i="18"/>
  <c r="I9" i="18"/>
  <c r="I41" i="18" s="1"/>
  <c r="G9" i="18"/>
  <c r="K9" i="18" s="1"/>
  <c r="F9" i="18"/>
  <c r="F41" i="18" s="1"/>
  <c r="E9" i="18"/>
  <c r="E41" i="18" s="1"/>
  <c r="D9" i="18"/>
  <c r="K8" i="18"/>
  <c r="H8" i="18"/>
  <c r="D8" i="18"/>
  <c r="L12" i="15"/>
  <c r="L11" i="15"/>
  <c r="L41" i="17"/>
  <c r="C41" i="17"/>
  <c r="B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3" i="17"/>
  <c r="H22" i="17"/>
  <c r="H21" i="17"/>
  <c r="H20" i="17"/>
  <c r="H19" i="17"/>
  <c r="H18" i="17"/>
  <c r="H17" i="17"/>
  <c r="H16" i="17"/>
  <c r="H14" i="17"/>
  <c r="H13" i="17"/>
  <c r="H12" i="17"/>
  <c r="H11" i="17"/>
  <c r="H10" i="17"/>
  <c r="J9" i="17"/>
  <c r="J41" i="17" s="1"/>
  <c r="I9" i="17"/>
  <c r="I41" i="17" s="1"/>
  <c r="G9" i="17"/>
  <c r="K9" i="17" s="1"/>
  <c r="F9" i="17"/>
  <c r="E9" i="17"/>
  <c r="E41" i="17" s="1"/>
  <c r="D9" i="17"/>
  <c r="K8" i="17"/>
  <c r="H8" i="17"/>
  <c r="D8" i="17"/>
  <c r="L41" i="16"/>
  <c r="C41" i="16"/>
  <c r="B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3" i="16"/>
  <c r="H22" i="16"/>
  <c r="H21" i="16"/>
  <c r="H20" i="16"/>
  <c r="H19" i="16"/>
  <c r="H18" i="16"/>
  <c r="H17" i="16"/>
  <c r="H16" i="16"/>
  <c r="H14" i="16"/>
  <c r="H13" i="16"/>
  <c r="H12" i="16"/>
  <c r="H11" i="16"/>
  <c r="H10" i="16"/>
  <c r="J9" i="16"/>
  <c r="J41" i="16" s="1"/>
  <c r="I9" i="16"/>
  <c r="I41" i="16" s="1"/>
  <c r="G9" i="16"/>
  <c r="G41" i="16" s="1"/>
  <c r="F9" i="16"/>
  <c r="F41" i="16" s="1"/>
  <c r="E9" i="16"/>
  <c r="E41" i="16" s="1"/>
  <c r="D9" i="16"/>
  <c r="K8" i="16"/>
  <c r="H8" i="16"/>
  <c r="D8" i="16"/>
  <c r="H26" i="15"/>
  <c r="I9" i="15"/>
  <c r="I41" i="15" s="1"/>
  <c r="H40" i="15"/>
  <c r="J9" i="15"/>
  <c r="J41" i="15" s="1"/>
  <c r="G9" i="15"/>
  <c r="F9" i="15"/>
  <c r="F41" i="15" s="1"/>
  <c r="E9" i="15"/>
  <c r="E41" i="15" s="1"/>
  <c r="L41" i="15"/>
  <c r="C41" i="15"/>
  <c r="B41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5" i="15"/>
  <c r="H23" i="15"/>
  <c r="H22" i="15"/>
  <c r="H21" i="15"/>
  <c r="H20" i="15"/>
  <c r="H19" i="15"/>
  <c r="H18" i="15"/>
  <c r="H17" i="15"/>
  <c r="H16" i="15"/>
  <c r="H14" i="15"/>
  <c r="H13" i="15"/>
  <c r="H12" i="15"/>
  <c r="H11" i="15"/>
  <c r="H10" i="15"/>
  <c r="D9" i="15"/>
  <c r="K8" i="15"/>
  <c r="H8" i="15"/>
  <c r="D8" i="15"/>
  <c r="H39" i="14"/>
  <c r="K9" i="20" l="1"/>
  <c r="K41" i="20" s="1"/>
  <c r="H44" i="31"/>
  <c r="H9" i="31"/>
  <c r="K9" i="31"/>
  <c r="K44" i="31" s="1"/>
  <c r="H43" i="30"/>
  <c r="H9" i="30"/>
  <c r="K9" i="30"/>
  <c r="K43" i="30" s="1"/>
  <c r="H43" i="29"/>
  <c r="K9" i="29"/>
  <c r="K43" i="29" s="1"/>
  <c r="H9" i="29"/>
  <c r="H42" i="28"/>
  <c r="H9" i="28"/>
  <c r="K9" i="28"/>
  <c r="K42" i="28" s="1"/>
  <c r="H9" i="27"/>
  <c r="H42" i="27"/>
  <c r="K9" i="27"/>
  <c r="K42" i="27" s="1"/>
  <c r="H9" i="26"/>
  <c r="H42" i="26"/>
  <c r="K9" i="26"/>
  <c r="K42" i="26" s="1"/>
  <c r="H9" i="25"/>
  <c r="H42" i="25"/>
  <c r="K9" i="25"/>
  <c r="K42" i="25" s="1"/>
  <c r="H9" i="24"/>
  <c r="G42" i="24"/>
  <c r="F42" i="24"/>
  <c r="H42" i="23"/>
  <c r="K9" i="23"/>
  <c r="K42" i="23" s="1"/>
  <c r="H9" i="23"/>
  <c r="H42" i="22"/>
  <c r="H9" i="22"/>
  <c r="K9" i="22"/>
  <c r="K42" i="22" s="1"/>
  <c r="F42" i="21"/>
  <c r="H42" i="21" s="1"/>
  <c r="K9" i="21"/>
  <c r="K42" i="21" s="1"/>
  <c r="H41" i="20"/>
  <c r="H9" i="20"/>
  <c r="H41" i="19"/>
  <c r="H9" i="19"/>
  <c r="K41" i="19"/>
  <c r="H9" i="18"/>
  <c r="K41" i="18"/>
  <c r="G41" i="18"/>
  <c r="H41" i="18" s="1"/>
  <c r="K41" i="17"/>
  <c r="H9" i="17"/>
  <c r="G41" i="17"/>
  <c r="F41" i="17"/>
  <c r="H9" i="16"/>
  <c r="K9" i="16"/>
  <c r="K41" i="16" s="1"/>
  <c r="H9" i="15"/>
  <c r="K9" i="15"/>
  <c r="K41" i="15" s="1"/>
  <c r="G41" i="15"/>
  <c r="L40" i="14"/>
  <c r="C40" i="14"/>
  <c r="B40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5" i="14"/>
  <c r="H23" i="14"/>
  <c r="H22" i="14"/>
  <c r="H21" i="14"/>
  <c r="H20" i="14"/>
  <c r="H19" i="14"/>
  <c r="H18" i="14"/>
  <c r="H17" i="14"/>
  <c r="H16" i="14"/>
  <c r="H14" i="14"/>
  <c r="H13" i="14"/>
  <c r="H12" i="14"/>
  <c r="H11" i="14"/>
  <c r="H10" i="14"/>
  <c r="J9" i="14"/>
  <c r="J40" i="14" s="1"/>
  <c r="I9" i="14"/>
  <c r="I40" i="14" s="1"/>
  <c r="G9" i="14"/>
  <c r="K9" i="14" s="1"/>
  <c r="F9" i="14"/>
  <c r="F40" i="14" s="1"/>
  <c r="E9" i="14"/>
  <c r="E40" i="14" s="1"/>
  <c r="D9" i="14"/>
  <c r="K8" i="14"/>
  <c r="K40" i="14" s="1"/>
  <c r="H8" i="14"/>
  <c r="D8" i="14"/>
  <c r="H29" i="13"/>
  <c r="H30" i="13"/>
  <c r="H31" i="13"/>
  <c r="H32" i="13"/>
  <c r="H33" i="13"/>
  <c r="H34" i="13"/>
  <c r="H35" i="13"/>
  <c r="H36" i="13"/>
  <c r="L39" i="13"/>
  <c r="C39" i="13"/>
  <c r="B39" i="13"/>
  <c r="H38" i="13"/>
  <c r="H37" i="13"/>
  <c r="H28" i="13"/>
  <c r="H27" i="13"/>
  <c r="H25" i="13"/>
  <c r="H23" i="13"/>
  <c r="H22" i="13"/>
  <c r="H21" i="13"/>
  <c r="H20" i="13"/>
  <c r="H19" i="13"/>
  <c r="H18" i="13"/>
  <c r="H17" i="13"/>
  <c r="H16" i="13"/>
  <c r="H14" i="13"/>
  <c r="H13" i="13"/>
  <c r="H12" i="13"/>
  <c r="H11" i="13"/>
  <c r="H10" i="13"/>
  <c r="J9" i="13"/>
  <c r="J39" i="13" s="1"/>
  <c r="I9" i="13"/>
  <c r="I39" i="13" s="1"/>
  <c r="G9" i="13"/>
  <c r="K9" i="13" s="1"/>
  <c r="F9" i="13"/>
  <c r="F39" i="13" s="1"/>
  <c r="E9" i="13"/>
  <c r="E39" i="13" s="1"/>
  <c r="D9" i="13"/>
  <c r="K8" i="13"/>
  <c r="K39" i="13" s="1"/>
  <c r="H8" i="13"/>
  <c r="D8" i="13"/>
  <c r="L39" i="12"/>
  <c r="C39" i="12"/>
  <c r="B39" i="12"/>
  <c r="H38" i="12"/>
  <c r="H37" i="12"/>
  <c r="H28" i="12"/>
  <c r="H27" i="12"/>
  <c r="H25" i="12"/>
  <c r="H23" i="12"/>
  <c r="H22" i="12"/>
  <c r="H21" i="12"/>
  <c r="H20" i="12"/>
  <c r="H19" i="12"/>
  <c r="H18" i="12"/>
  <c r="H17" i="12"/>
  <c r="H16" i="12"/>
  <c r="H14" i="12"/>
  <c r="H13" i="12"/>
  <c r="H12" i="12"/>
  <c r="H11" i="12"/>
  <c r="H10" i="12"/>
  <c r="J9" i="12"/>
  <c r="J39" i="12" s="1"/>
  <c r="I9" i="12"/>
  <c r="I39" i="12" s="1"/>
  <c r="G9" i="12"/>
  <c r="K9" i="12" s="1"/>
  <c r="F9" i="12"/>
  <c r="F39" i="12" s="1"/>
  <c r="E9" i="12"/>
  <c r="E39" i="12" s="1"/>
  <c r="D9" i="12"/>
  <c r="K8" i="12"/>
  <c r="K39" i="12" s="1"/>
  <c r="H8" i="12"/>
  <c r="D8" i="12"/>
  <c r="L39" i="11"/>
  <c r="C39" i="11"/>
  <c r="B39" i="11"/>
  <c r="H38" i="11"/>
  <c r="H37" i="11"/>
  <c r="H28" i="11"/>
  <c r="H27" i="11"/>
  <c r="H25" i="11"/>
  <c r="H23" i="11"/>
  <c r="H22" i="11"/>
  <c r="H21" i="11"/>
  <c r="H20" i="11"/>
  <c r="H19" i="11"/>
  <c r="H18" i="11"/>
  <c r="H17" i="11"/>
  <c r="H16" i="11"/>
  <c r="H14" i="11"/>
  <c r="H13" i="11"/>
  <c r="H12" i="11"/>
  <c r="H11" i="11"/>
  <c r="H10" i="11"/>
  <c r="J9" i="11"/>
  <c r="J39" i="11" s="1"/>
  <c r="I9" i="11"/>
  <c r="I39" i="11" s="1"/>
  <c r="G9" i="11"/>
  <c r="K9" i="11" s="1"/>
  <c r="F9" i="11"/>
  <c r="F39" i="11" s="1"/>
  <c r="E9" i="11"/>
  <c r="E39" i="11" s="1"/>
  <c r="D9" i="11"/>
  <c r="K8" i="11"/>
  <c r="K39" i="11" s="1"/>
  <c r="H8" i="11"/>
  <c r="D8" i="11"/>
  <c r="L39" i="10"/>
  <c r="C39" i="10"/>
  <c r="B39" i="10"/>
  <c r="H38" i="10"/>
  <c r="H37" i="10"/>
  <c r="H28" i="10"/>
  <c r="H27" i="10"/>
  <c r="H25" i="10"/>
  <c r="H23" i="10"/>
  <c r="H22" i="10"/>
  <c r="H21" i="10"/>
  <c r="H20" i="10"/>
  <c r="H19" i="10"/>
  <c r="H18" i="10"/>
  <c r="H17" i="10"/>
  <c r="H16" i="10"/>
  <c r="H14" i="10"/>
  <c r="H13" i="10"/>
  <c r="H12" i="10"/>
  <c r="H11" i="10"/>
  <c r="H10" i="10"/>
  <c r="J9" i="10"/>
  <c r="J39" i="10" s="1"/>
  <c r="I9" i="10"/>
  <c r="I39" i="10" s="1"/>
  <c r="G9" i="10"/>
  <c r="K9" i="10" s="1"/>
  <c r="F9" i="10"/>
  <c r="F39" i="10" s="1"/>
  <c r="E9" i="10"/>
  <c r="E39" i="10" s="1"/>
  <c r="D9" i="10"/>
  <c r="K8" i="10"/>
  <c r="K39" i="10" s="1"/>
  <c r="H8" i="10"/>
  <c r="D8" i="10"/>
  <c r="L39" i="9"/>
  <c r="C39" i="9"/>
  <c r="B39" i="9"/>
  <c r="H38" i="9"/>
  <c r="H37" i="9"/>
  <c r="H28" i="9"/>
  <c r="H27" i="9"/>
  <c r="H25" i="9"/>
  <c r="H23" i="9"/>
  <c r="H22" i="9"/>
  <c r="H21" i="9"/>
  <c r="H20" i="9"/>
  <c r="H19" i="9"/>
  <c r="H18" i="9"/>
  <c r="H17" i="9"/>
  <c r="H16" i="9"/>
  <c r="H14" i="9"/>
  <c r="H13" i="9"/>
  <c r="H12" i="9"/>
  <c r="H11" i="9"/>
  <c r="J9" i="9"/>
  <c r="J39" i="9" s="1"/>
  <c r="H10" i="9"/>
  <c r="I9" i="9"/>
  <c r="I39" i="9" s="1"/>
  <c r="G9" i="9"/>
  <c r="K9" i="9" s="1"/>
  <c r="F9" i="9"/>
  <c r="H9" i="9" s="1"/>
  <c r="E9" i="9"/>
  <c r="E39" i="9" s="1"/>
  <c r="D9" i="9"/>
  <c r="K8" i="9"/>
  <c r="K39" i="9" s="1"/>
  <c r="H8" i="9"/>
  <c r="D8" i="9"/>
  <c r="L39" i="8"/>
  <c r="I9" i="8"/>
  <c r="I39" i="8" s="1"/>
  <c r="J11" i="8"/>
  <c r="J12" i="8"/>
  <c r="J13" i="8"/>
  <c r="J14" i="8"/>
  <c r="J16" i="8"/>
  <c r="J17" i="8"/>
  <c r="J18" i="8"/>
  <c r="J10" i="8"/>
  <c r="C39" i="8"/>
  <c r="B39" i="8"/>
  <c r="H38" i="8"/>
  <c r="H37" i="8"/>
  <c r="H28" i="8"/>
  <c r="H27" i="8"/>
  <c r="H25" i="8"/>
  <c r="H23" i="8"/>
  <c r="H22" i="8"/>
  <c r="H21" i="8"/>
  <c r="H20" i="8"/>
  <c r="H19" i="8"/>
  <c r="H18" i="8"/>
  <c r="H17" i="8"/>
  <c r="H16" i="8"/>
  <c r="H14" i="8"/>
  <c r="H13" i="8"/>
  <c r="H12" i="8"/>
  <c r="H11" i="8"/>
  <c r="H10" i="8"/>
  <c r="G9" i="8"/>
  <c r="G39" i="8" s="1"/>
  <c r="F9" i="8"/>
  <c r="F39" i="8" s="1"/>
  <c r="E9" i="8"/>
  <c r="E39" i="8" s="1"/>
  <c r="D9" i="8"/>
  <c r="K8" i="8"/>
  <c r="H8" i="8"/>
  <c r="D8" i="8"/>
  <c r="I27" i="7"/>
  <c r="E9" i="7"/>
  <c r="E39" i="7" s="1"/>
  <c r="F9" i="7"/>
  <c r="F39" i="7" s="1"/>
  <c r="G9" i="7"/>
  <c r="H38" i="7"/>
  <c r="L39" i="7"/>
  <c r="C39" i="7"/>
  <c r="B39" i="7"/>
  <c r="H37" i="7"/>
  <c r="H28" i="7"/>
  <c r="H27" i="7"/>
  <c r="H25" i="7"/>
  <c r="H23" i="7"/>
  <c r="H22" i="7"/>
  <c r="H21" i="7"/>
  <c r="H20" i="7"/>
  <c r="H19" i="7"/>
  <c r="H18" i="7"/>
  <c r="H17" i="7"/>
  <c r="H16" i="7"/>
  <c r="H14" i="7"/>
  <c r="H13" i="7"/>
  <c r="H12" i="7"/>
  <c r="H11" i="7"/>
  <c r="H10" i="7"/>
  <c r="J39" i="7"/>
  <c r="I39" i="7"/>
  <c r="D9" i="7"/>
  <c r="K8" i="7"/>
  <c r="H8" i="7"/>
  <c r="D8" i="7"/>
  <c r="J9" i="6"/>
  <c r="I9" i="6"/>
  <c r="F9" i="6"/>
  <c r="G9" i="6"/>
  <c r="H9" i="6" s="1"/>
  <c r="E9" i="6"/>
  <c r="E38" i="6" s="1"/>
  <c r="L38" i="6"/>
  <c r="C38" i="6"/>
  <c r="B38" i="6"/>
  <c r="H37" i="6"/>
  <c r="H28" i="6"/>
  <c r="H27" i="6"/>
  <c r="H26" i="6"/>
  <c r="H25" i="6"/>
  <c r="H23" i="6"/>
  <c r="H22" i="6"/>
  <c r="H21" i="6"/>
  <c r="H20" i="6"/>
  <c r="H19" i="6"/>
  <c r="H18" i="6"/>
  <c r="H17" i="6"/>
  <c r="H16" i="6"/>
  <c r="H14" i="6"/>
  <c r="H13" i="6"/>
  <c r="H12" i="6"/>
  <c r="H11" i="6"/>
  <c r="H10" i="6"/>
  <c r="J38" i="6"/>
  <c r="I38" i="6"/>
  <c r="F38" i="6"/>
  <c r="D9" i="6"/>
  <c r="K8" i="6"/>
  <c r="H8" i="6"/>
  <c r="D8" i="6"/>
  <c r="L39" i="5"/>
  <c r="C39" i="5"/>
  <c r="B39" i="5"/>
  <c r="H38" i="5"/>
  <c r="H29" i="5"/>
  <c r="H28" i="5"/>
  <c r="H27" i="5"/>
  <c r="H26" i="5"/>
  <c r="H25" i="5"/>
  <c r="H23" i="5"/>
  <c r="H22" i="5"/>
  <c r="H21" i="5"/>
  <c r="H20" i="5"/>
  <c r="H19" i="5"/>
  <c r="H18" i="5"/>
  <c r="H17" i="5"/>
  <c r="H16" i="5"/>
  <c r="H14" i="5"/>
  <c r="H13" i="5"/>
  <c r="H12" i="5"/>
  <c r="H11" i="5"/>
  <c r="H10" i="5"/>
  <c r="J9" i="5"/>
  <c r="J39" i="5" s="1"/>
  <c r="I9" i="5"/>
  <c r="I39" i="5" s="1"/>
  <c r="G9" i="5"/>
  <c r="F9" i="5"/>
  <c r="F39" i="5" s="1"/>
  <c r="E9" i="5"/>
  <c r="E39" i="5" s="1"/>
  <c r="D9" i="5"/>
  <c r="K8" i="5"/>
  <c r="H8" i="5"/>
  <c r="D8" i="5"/>
  <c r="H26" i="3"/>
  <c r="H27" i="3"/>
  <c r="H28" i="3"/>
  <c r="K8" i="3"/>
  <c r="J9" i="3"/>
  <c r="I9" i="3"/>
  <c r="F9" i="3"/>
  <c r="G9" i="3"/>
  <c r="K9" i="3" s="1"/>
  <c r="E9" i="3"/>
  <c r="F39" i="9" l="1"/>
  <c r="H42" i="24"/>
  <c r="H9" i="14"/>
  <c r="G40" i="14"/>
  <c r="G39" i="13"/>
  <c r="H9" i="13"/>
  <c r="G39" i="12"/>
  <c r="H9" i="12"/>
  <c r="H9" i="11"/>
  <c r="G39" i="11"/>
  <c r="H9" i="10"/>
  <c r="G39" i="10"/>
  <c r="G39" i="9"/>
  <c r="K9" i="8"/>
  <c r="K39" i="8" s="1"/>
  <c r="J9" i="8"/>
  <c r="J39" i="8" s="1"/>
  <c r="H9" i="8"/>
  <c r="H9" i="5"/>
  <c r="K39" i="7"/>
  <c r="G39" i="7"/>
  <c r="H9" i="7"/>
  <c r="K9" i="6"/>
  <c r="K38" i="6" s="1"/>
  <c r="G38" i="6"/>
  <c r="K9" i="5"/>
  <c r="K39" i="5" s="1"/>
  <c r="G39" i="5"/>
  <c r="L39" i="3"/>
  <c r="C39" i="3"/>
  <c r="B39" i="3"/>
  <c r="H38" i="3"/>
  <c r="H29" i="3"/>
  <c r="H25" i="3"/>
  <c r="H23" i="3"/>
  <c r="H22" i="3"/>
  <c r="H21" i="3"/>
  <c r="H20" i="3"/>
  <c r="H19" i="3"/>
  <c r="H18" i="3"/>
  <c r="H17" i="3"/>
  <c r="H16" i="3"/>
  <c r="H14" i="3"/>
  <c r="H13" i="3"/>
  <c r="H12" i="3"/>
  <c r="H11" i="3"/>
  <c r="H10" i="3"/>
  <c r="J39" i="3"/>
  <c r="I39" i="3"/>
  <c r="F39" i="3"/>
  <c r="E39" i="3"/>
  <c r="D9" i="3"/>
  <c r="K39" i="3"/>
  <c r="H8" i="3"/>
  <c r="D8" i="3"/>
  <c r="L40" i="2"/>
  <c r="C40" i="2"/>
  <c r="B40" i="2"/>
  <c r="H39" i="2"/>
  <c r="H29" i="2"/>
  <c r="H25" i="2"/>
  <c r="H23" i="2"/>
  <c r="H22" i="2"/>
  <c r="H21" i="2"/>
  <c r="H20" i="2"/>
  <c r="H19" i="2"/>
  <c r="H18" i="2"/>
  <c r="H17" i="2"/>
  <c r="H16" i="2"/>
  <c r="H14" i="2"/>
  <c r="H13" i="2"/>
  <c r="H12" i="2"/>
  <c r="H11" i="2"/>
  <c r="H10" i="2"/>
  <c r="J9" i="2"/>
  <c r="J40" i="2" s="1"/>
  <c r="I9" i="2"/>
  <c r="I40" i="2" s="1"/>
  <c r="G9" i="2"/>
  <c r="F9" i="2"/>
  <c r="F40" i="2" s="1"/>
  <c r="E9" i="2"/>
  <c r="E40" i="2" s="1"/>
  <c r="D9" i="2"/>
  <c r="K8" i="2"/>
  <c r="K40" i="2" s="1"/>
  <c r="H8" i="2"/>
  <c r="D8" i="2"/>
  <c r="L40" i="1"/>
  <c r="J9" i="1"/>
  <c r="J40" i="1" s="1"/>
  <c r="I9" i="1"/>
  <c r="I40" i="1" s="1"/>
  <c r="C40" i="1"/>
  <c r="B40" i="1"/>
  <c r="K8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5" i="1"/>
  <c r="H29" i="1"/>
  <c r="H39" i="1"/>
  <c r="H8" i="1"/>
  <c r="F9" i="1"/>
  <c r="F40" i="1" s="1"/>
  <c r="G9" i="1"/>
  <c r="E9" i="1"/>
  <c r="E40" i="1" s="1"/>
  <c r="D9" i="1"/>
  <c r="D8" i="1"/>
  <c r="H9" i="1" l="1"/>
  <c r="H9" i="2"/>
  <c r="H9" i="3"/>
  <c r="G39" i="3"/>
  <c r="G40" i="2"/>
  <c r="G40" i="1"/>
  <c r="K40" i="1"/>
</calcChain>
</file>

<file path=xl/sharedStrings.xml><?xml version="1.0" encoding="utf-8"?>
<sst xmlns="http://schemas.openxmlformats.org/spreadsheetml/2006/main" count="1881" uniqueCount="105">
  <si>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</si>
  <si>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</si>
  <si>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</si>
  <si>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</si>
  <si>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</si>
  <si>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</si>
  <si>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</si>
  <si>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</si>
  <si>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</si>
  <si>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</si>
  <si>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</si>
  <si>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</si>
  <si>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</si>
  <si>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</si>
  <si>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</si>
  <si>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</si>
  <si>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</si>
  <si>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</si>
  <si>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</si>
  <si>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</si>
  <si>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</si>
  <si>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</si>
  <si>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</si>
  <si>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</si>
  <si>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</si>
  <si>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</si>
  <si>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</si>
  <si>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</si>
  <si>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</si>
  <si>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</si>
  <si>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</si>
  <si>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</si>
  <si>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</si>
  <si>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</si>
  <si>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</si>
  <si>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</si>
  <si>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</si>
  <si>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</si>
  <si>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</si>
  <si>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</si>
  <si>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</si>
  <si>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</si>
  <si>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</si>
  <si>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</si>
  <si>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</si>
  <si>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</si>
  <si>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</si>
  <si>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</si>
  <si>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</si>
  <si>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</si>
  <si>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</si>
  <si>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</si>
  <si>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</si>
  <si>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</si>
  <si>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</si>
  <si>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</si>
  <si>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</si>
  <si>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</si>
  <si>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</si>
  <si>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</si>
  <si>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</si>
  <si>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</si>
  <si>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</si>
  <si>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</si>
  <si>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</si>
  <si>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</si>
  <si>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</si>
  <si>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</si>
  <si>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</si>
  <si>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</si>
  <si>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</si>
  <si>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</si>
  <si>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</si>
  <si>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</si>
  <si>
    <t>на 17.05.2013 г.</t>
  </si>
  <si>
    <t>в т.ч. май</t>
  </si>
  <si>
    <t>Межбюджетные трансферты ( РКМ - 272-р, для повыш.з/п центр-х бух-й, руководителей и зам. РОО)</t>
  </si>
  <si>
    <t>на 24.05.2013 г.</t>
  </si>
  <si>
    <t>на 31.05.2013 г.</t>
  </si>
  <si>
    <t>на 07.06.2013 г.</t>
  </si>
  <si>
    <t>в т.ч.июнь</t>
  </si>
  <si>
    <t>на 14.06.2013 г.</t>
  </si>
  <si>
    <t>Сабантуй Малмыж</t>
  </si>
  <si>
    <t>на 21.06.2013 г.</t>
  </si>
  <si>
    <t>на 28.06.2013 г.</t>
  </si>
  <si>
    <t>на 05.07.2013 г.</t>
  </si>
  <si>
    <t>в т.ч.июль</t>
  </si>
  <si>
    <t>План за 9 месяцев</t>
  </si>
  <si>
    <t>на 12.07.2013 г.</t>
  </si>
  <si>
    <t>на 19.07.2013 г.</t>
  </si>
  <si>
    <t>на 26.07.2013 г.</t>
  </si>
  <si>
    <t>на 02.08.2013 г.</t>
  </si>
  <si>
    <t>в т.ч.июль-август</t>
  </si>
  <si>
    <t>Межбюджетные трансферты ( РКМ - 272-р, для повыш.з/п центр-х бух-й, руководителей и зам. РОО, работников бюджетной сферы)</t>
  </si>
  <si>
    <t>на 09.08.2013 г.</t>
  </si>
  <si>
    <t>в т.ч.август</t>
  </si>
  <si>
    <t>Субсидия в рамках реализации проекта "Школа после уроков"</t>
  </si>
  <si>
    <t>на 16.08.2013 г.</t>
  </si>
  <si>
    <t>на 23.08.2013 г.</t>
  </si>
  <si>
    <t>Межбюджетные трансферты ( стажировка Франция, Сингапур)</t>
  </si>
  <si>
    <t>Субсидия Карелинский детсад (2 группы) и  ДШИ</t>
  </si>
  <si>
    <t>на 29.08.2013 г.</t>
  </si>
  <si>
    <t>на 06.09.2013 г.</t>
  </si>
  <si>
    <t>в т.ч.сентябрь</t>
  </si>
  <si>
    <t>на 13.09.2013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</si>
</sst>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5" xfId="1" applyFont="1" applyBorder="1" applyAlignment="1">
      <alignment horizontal="center" vertical="justify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I11" sqref="I1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1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1"/>
    </row>
    <row r="3" spans="1:13" ht="20.25" x14ac:dyDescent="0.3">
      <c r="A3" s="81" t="s">
        <v>52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  <c r="M5" s="1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49</v>
      </c>
      <c r="G6" s="82" t="s">
        <v>6</v>
      </c>
      <c r="H6" s="82" t="s">
        <v>7</v>
      </c>
      <c r="I6" s="92" t="s">
        <v>48</v>
      </c>
      <c r="J6" s="76" t="s">
        <v>9</v>
      </c>
      <c r="K6" s="76"/>
      <c r="L6" s="76"/>
      <c r="M6" s="1"/>
    </row>
    <row r="7" spans="1:13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3" t="s">
        <v>10</v>
      </c>
      <c r="L7" s="3" t="s">
        <v>11</v>
      </c>
      <c r="M7" s="1"/>
    </row>
    <row r="8" spans="1:13" ht="20.25" x14ac:dyDescent="0.3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 x14ac:dyDescent="0.3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 x14ac:dyDescent="0.3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 x14ac:dyDescent="0.3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 x14ac:dyDescent="0.3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 x14ac:dyDescent="0.3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 x14ac:dyDescent="0.3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 x14ac:dyDescent="0.3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77" t="s">
        <v>44</v>
      </c>
      <c r="B43" s="77"/>
      <c r="C43" s="77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43:C4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  <mergeCell ref="H6:H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3" workbookViewId="0">
      <selection activeCell="K26" sqref="K2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4" ht="20.25" x14ac:dyDescent="0.3">
      <c r="A3" s="81" t="s">
        <v>63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4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49</v>
      </c>
      <c r="G6" s="82" t="s">
        <v>6</v>
      </c>
      <c r="H6" s="82" t="s">
        <v>7</v>
      </c>
      <c r="I6" s="92" t="s">
        <v>60</v>
      </c>
      <c r="J6" s="76" t="s">
        <v>9</v>
      </c>
      <c r="K6" s="76"/>
      <c r="L6" s="76"/>
    </row>
    <row r="7" spans="1:14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51" t="s">
        <v>10</v>
      </c>
      <c r="L7" s="51" t="s">
        <v>11</v>
      </c>
    </row>
    <row r="8" spans="1:14" ht="20.25" x14ac:dyDescent="0.3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 x14ac:dyDescent="0.3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7" t="s">
        <v>44</v>
      </c>
      <c r="B42" s="77"/>
      <c r="C42" s="77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4" ht="20.25" x14ac:dyDescent="0.3">
      <c r="A3" s="81" t="s">
        <v>64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4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65</v>
      </c>
      <c r="G6" s="82" t="s">
        <v>6</v>
      </c>
      <c r="H6" s="82" t="s">
        <v>7</v>
      </c>
      <c r="I6" s="92" t="s">
        <v>66</v>
      </c>
      <c r="J6" s="76" t="s">
        <v>9</v>
      </c>
      <c r="K6" s="76"/>
      <c r="L6" s="76"/>
    </row>
    <row r="7" spans="1:14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52" t="s">
        <v>10</v>
      </c>
      <c r="L7" s="52" t="s">
        <v>11</v>
      </c>
    </row>
    <row r="8" spans="1:14" ht="20.25" x14ac:dyDescent="0.3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7" t="s">
        <v>44</v>
      </c>
      <c r="B42" s="77"/>
      <c r="C42" s="77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="75" zoomScaleNormal="7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4" ht="20.25" x14ac:dyDescent="0.3">
      <c r="A3" s="81" t="s">
        <v>67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4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65</v>
      </c>
      <c r="G6" s="82" t="s">
        <v>6</v>
      </c>
      <c r="H6" s="82" t="s">
        <v>7</v>
      </c>
      <c r="I6" s="92" t="s">
        <v>66</v>
      </c>
      <c r="J6" s="76" t="s">
        <v>9</v>
      </c>
      <c r="K6" s="76"/>
      <c r="L6" s="76"/>
    </row>
    <row r="7" spans="1:14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53" t="s">
        <v>10</v>
      </c>
      <c r="L7" s="53" t="s">
        <v>11</v>
      </c>
    </row>
    <row r="8" spans="1:14" ht="20.25" x14ac:dyDescent="0.3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7" t="s">
        <v>44</v>
      </c>
      <c r="B42" s="77"/>
      <c r="C42" s="77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A13" workbookViewId="0">
      <selection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4" ht="20.25" x14ac:dyDescent="0.3">
      <c r="A3" s="81" t="s">
        <v>69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4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65</v>
      </c>
      <c r="G6" s="82" t="s">
        <v>6</v>
      </c>
      <c r="H6" s="82" t="s">
        <v>7</v>
      </c>
      <c r="I6" s="92" t="s">
        <v>66</v>
      </c>
      <c r="J6" s="76" t="s">
        <v>9</v>
      </c>
      <c r="K6" s="76"/>
      <c r="L6" s="76"/>
    </row>
    <row r="7" spans="1:14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54" t="s">
        <v>10</v>
      </c>
      <c r="L7" s="54" t="s">
        <v>11</v>
      </c>
    </row>
    <row r="8" spans="1:14" ht="20.25" x14ac:dyDescent="0.3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 x14ac:dyDescent="0.3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77" t="s">
        <v>44</v>
      </c>
      <c r="B43" s="77"/>
      <c r="C43" s="77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B1" workbookViewId="0">
      <selection activeCell="G11" sqref="G1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4" ht="20.25" x14ac:dyDescent="0.3">
      <c r="A3" s="81" t="s">
        <v>71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4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65</v>
      </c>
      <c r="G6" s="82" t="s">
        <v>6</v>
      </c>
      <c r="H6" s="82" t="s">
        <v>7</v>
      </c>
      <c r="I6" s="92" t="s">
        <v>66</v>
      </c>
      <c r="J6" s="76" t="s">
        <v>9</v>
      </c>
      <c r="K6" s="76"/>
      <c r="L6" s="76"/>
    </row>
    <row r="7" spans="1:14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55" t="s">
        <v>10</v>
      </c>
      <c r="L7" s="55" t="s">
        <v>11</v>
      </c>
    </row>
    <row r="8" spans="1:14" ht="20.25" x14ac:dyDescent="0.3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>
        <v>8529.5</v>
      </c>
      <c r="L11" s="7">
        <f>K11-G11</f>
        <v>1093.5</v>
      </c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>
        <v>27396</v>
      </c>
      <c r="L12" s="7">
        <f>K12-G12</f>
        <v>-832</v>
      </c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 x14ac:dyDescent="0.3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7" t="s">
        <v>44</v>
      </c>
      <c r="B44" s="77"/>
      <c r="C44" s="77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16" workbookViewId="0">
      <selection activeCell="A21" sqref="A2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4" ht="20.25" x14ac:dyDescent="0.3">
      <c r="A3" s="81" t="s">
        <v>73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4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65</v>
      </c>
      <c r="G6" s="82" t="s">
        <v>6</v>
      </c>
      <c r="H6" s="82" t="s">
        <v>7</v>
      </c>
      <c r="I6" s="92" t="s">
        <v>66</v>
      </c>
      <c r="J6" s="76" t="s">
        <v>9</v>
      </c>
      <c r="K6" s="76"/>
      <c r="L6" s="76"/>
    </row>
    <row r="7" spans="1:14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56" t="s">
        <v>10</v>
      </c>
      <c r="L7" s="56" t="s">
        <v>11</v>
      </c>
    </row>
    <row r="8" spans="1:14" ht="20.25" x14ac:dyDescent="0.3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7" t="s">
        <v>44</v>
      </c>
      <c r="B44" s="77"/>
      <c r="C44" s="77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10" sqref="G10:G40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4" ht="20.25" x14ac:dyDescent="0.3">
      <c r="A3" s="81" t="s">
        <v>74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4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65</v>
      </c>
      <c r="G6" s="82" t="s">
        <v>6</v>
      </c>
      <c r="H6" s="82" t="s">
        <v>7</v>
      </c>
      <c r="I6" s="92" t="s">
        <v>75</v>
      </c>
      <c r="J6" s="76" t="s">
        <v>9</v>
      </c>
      <c r="K6" s="76"/>
      <c r="L6" s="76"/>
    </row>
    <row r="7" spans="1:14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57" t="s">
        <v>10</v>
      </c>
      <c r="L7" s="57" t="s">
        <v>11</v>
      </c>
    </row>
    <row r="8" spans="1:14" ht="20.25" x14ac:dyDescent="0.3">
      <c r="A8" s="32" t="s">
        <v>12</v>
      </c>
      <c r="B8" s="36">
        <v>166868</v>
      </c>
      <c r="C8" s="40">
        <v>60564.6</v>
      </c>
      <c r="D8" s="30">
        <f>C8/B8*100</f>
        <v>36.294915741783925</v>
      </c>
      <c r="E8" s="26">
        <v>187313</v>
      </c>
      <c r="F8" s="26">
        <v>80212</v>
      </c>
      <c r="G8" s="27">
        <v>73505.399999999994</v>
      </c>
      <c r="H8" s="29">
        <f>G8/F8*100</f>
        <v>91.638906896723668</v>
      </c>
      <c r="I8" s="26">
        <v>7709.1</v>
      </c>
      <c r="J8" s="27">
        <v>6286.2</v>
      </c>
      <c r="K8" s="31">
        <f>G8-C8</f>
        <v>12940.799999999996</v>
      </c>
      <c r="L8" s="28"/>
      <c r="N8" s="45"/>
    </row>
    <row r="9" spans="1:14" ht="40.5" customHeight="1" x14ac:dyDescent="0.3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199662.69999999998</v>
      </c>
      <c r="H9" s="29">
        <f t="shared" ref="H9:H40" si="0">G9/F9*100</f>
        <v>100.19359996065774</v>
      </c>
      <c r="I9" s="37">
        <f>I10+I11+I12+I13+I14+I15+I16+I17+I18+I19+I20+I21+I22+I23+I24+I25+I26+I27+I28+I29+I30+I31+I32+I33+I34+I35+I36+I37+I38+I39+I40</f>
        <v>19488</v>
      </c>
      <c r="J9" s="37">
        <f>J10+J11+J12+J13+J14+J15+J16+J17+J18+J19+J20+J21+J22+J23+J24+J25+J26+J27+J28+J29+J30+J31+J32+J33+J34+J35+J36+J37+J38+J39+J40</f>
        <v>19488</v>
      </c>
      <c r="K9" s="31">
        <f>G9-C9</f>
        <v>39708.799999999959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>
        <v>4157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32193.5</v>
      </c>
      <c r="H12" s="29">
        <f t="shared" si="0"/>
        <v>106.75370065789474</v>
      </c>
      <c r="I12" s="7">
        <v>3965.5</v>
      </c>
      <c r="J12" s="7">
        <v>3965.5</v>
      </c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106549.6</v>
      </c>
      <c r="H16" s="29">
        <f t="shared" si="0"/>
        <v>116.37045151467824</v>
      </c>
      <c r="I16" s="7">
        <v>10415.6</v>
      </c>
      <c r="J16" s="7">
        <v>10415.6</v>
      </c>
      <c r="K16" s="7"/>
      <c r="L16" s="7"/>
      <c r="M16" s="45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>
        <v>949.9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220518.50000000003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273168.09999999998</v>
      </c>
      <c r="H41" s="34">
        <v>105.58205212128213</v>
      </c>
      <c r="I41" s="5">
        <f t="shared" si="1"/>
        <v>27197.1</v>
      </c>
      <c r="J41" s="5">
        <f t="shared" si="1"/>
        <v>25774.2</v>
      </c>
      <c r="K41" s="5">
        <f t="shared" si="1"/>
        <v>52649.599999999955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7" t="s">
        <v>44</v>
      </c>
      <c r="B44" s="77"/>
      <c r="C44" s="77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1811023622047245" right="0.11811023622047245" top="0.15748031496062992" bottom="0.15748031496062992" header="0.11811023622047245" footer="0.11811023622047245"/>
  <pageSetup paperSize="9" scale="5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workbookViewId="0">
      <pane xSplit="1" ySplit="7" topLeftCell="E23" activePane="bottomRight" state="frozen"/>
      <selection pane="topRight" activeCell="B1" sqref="B1"/>
      <selection pane="bottomLeft" activeCell="A8" sqref="A8"/>
      <selection pane="bottomRight" activeCell="G23" sqref="G23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77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65</v>
      </c>
      <c r="G6" s="82" t="s">
        <v>6</v>
      </c>
      <c r="H6" s="82" t="s">
        <v>7</v>
      </c>
      <c r="I6" s="92" t="s">
        <v>75</v>
      </c>
      <c r="J6" s="76" t="s">
        <v>9</v>
      </c>
      <c r="K6" s="76"/>
      <c r="L6" s="76"/>
    </row>
    <row r="7" spans="1:13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58" t="s">
        <v>10</v>
      </c>
      <c r="L7" s="58" t="s">
        <v>11</v>
      </c>
    </row>
    <row r="8" spans="1:13" ht="20.25" x14ac:dyDescent="0.3">
      <c r="A8" s="32" t="s">
        <v>12</v>
      </c>
      <c r="B8" s="36">
        <v>166868</v>
      </c>
      <c r="C8" s="40">
        <v>62988.5</v>
      </c>
      <c r="D8" s="30">
        <f>C8/B8*100</f>
        <v>37.747501018769327</v>
      </c>
      <c r="E8" s="26">
        <v>187313</v>
      </c>
      <c r="F8" s="26">
        <v>80212</v>
      </c>
      <c r="G8" s="27">
        <v>76433.5</v>
      </c>
      <c r="H8" s="29">
        <f>G8/F8*100</f>
        <v>95.289358200767964</v>
      </c>
      <c r="I8" s="26">
        <v>10637.2</v>
      </c>
      <c r="J8" s="27">
        <v>2928.1</v>
      </c>
      <c r="K8" s="31">
        <f>G8-C8</f>
        <v>13445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216121.70000000007</v>
      </c>
      <c r="G9" s="37">
        <f>G10+G11+G12+G13+G14+G15+G16+G17+G18+G19+G20+G21+G22+G23+G24+G25+G26+G27+G28+G29+G30+G31+G32+G33+G34+G35+G36+G37+G38+G39+G40</f>
        <v>202417.99999999997</v>
      </c>
      <c r="H9" s="29">
        <f t="shared" ref="H9:H41" si="0">G9/F9*100</f>
        <v>93.659266977818461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>
        <f>G9-C9</f>
        <v>42464.099999999948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19.5" customHeight="1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222942.40000000002</v>
      </c>
      <c r="D41" s="14">
        <v>104.72529463682079</v>
      </c>
      <c r="E41" s="5">
        <f t="shared" ref="E41:L41" si="1">E8+E9</f>
        <v>530020</v>
      </c>
      <c r="F41" s="5">
        <f t="shared" si="1"/>
        <v>296333.70000000007</v>
      </c>
      <c r="G41" s="5">
        <f t="shared" si="1"/>
        <v>278851.5</v>
      </c>
      <c r="H41" s="34">
        <f t="shared" si="0"/>
        <v>94.10050223784873</v>
      </c>
      <c r="I41" s="5">
        <f t="shared" si="1"/>
        <v>31562.600000000002</v>
      </c>
      <c r="J41" s="5">
        <f t="shared" si="1"/>
        <v>3124.1</v>
      </c>
      <c r="K41" s="5">
        <f t="shared" si="1"/>
        <v>55909.099999999948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7" t="s">
        <v>44</v>
      </c>
      <c r="B44" s="77"/>
      <c r="C44" s="77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" header="0" footer="0"/>
  <pageSetup paperSize="9" scale="58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78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65</v>
      </c>
      <c r="G6" s="82" t="s">
        <v>6</v>
      </c>
      <c r="H6" s="82" t="s">
        <v>7</v>
      </c>
      <c r="I6" s="92" t="s">
        <v>75</v>
      </c>
      <c r="J6" s="76" t="s">
        <v>9</v>
      </c>
      <c r="K6" s="76"/>
      <c r="L6" s="76"/>
    </row>
    <row r="7" spans="1:13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59" t="s">
        <v>10</v>
      </c>
      <c r="L7" s="59" t="s">
        <v>11</v>
      </c>
    </row>
    <row r="8" spans="1:13" ht="20.25" x14ac:dyDescent="0.3">
      <c r="A8" s="32" t="s">
        <v>12</v>
      </c>
      <c r="B8" s="36">
        <v>166868</v>
      </c>
      <c r="C8" s="40">
        <v>65598.8</v>
      </c>
      <c r="D8" s="30">
        <f>C8/B8*100</f>
        <v>39.311791356041901</v>
      </c>
      <c r="E8" s="26">
        <v>187313</v>
      </c>
      <c r="F8" s="26">
        <v>80212</v>
      </c>
      <c r="G8" s="27">
        <v>79808.5</v>
      </c>
      <c r="H8" s="29">
        <f>G8/F8*100</f>
        <v>99.496958061137988</v>
      </c>
      <c r="I8" s="26">
        <v>14018.1</v>
      </c>
      <c r="J8" s="27">
        <v>3375</v>
      </c>
      <c r="K8" s="31">
        <f>G8-C8</f>
        <v>14209.699999999997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203269.8</v>
      </c>
      <c r="D9" s="30">
        <f>C9/B9*100</f>
        <v>67.230409991136042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214537.00000000006</v>
      </c>
      <c r="G9" s="37">
        <f>G10+G11+G12+G13+G14+G15+G16+G17+G18+G19+G20+G21+G22+G23+G24+G25+G26+G27+G28+G29+G30+G31+G32+G33+G34+G35+G36+G37+G38+G39+G40</f>
        <v>200833.29999999996</v>
      </c>
      <c r="H9" s="29">
        <f t="shared" ref="H9:H41" si="0">G9/F9*100</f>
        <v>93.612430489845536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/>
      <c r="L9" s="31">
        <v>2632.5</v>
      </c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268868.59999999998</v>
      </c>
      <c r="D41" s="14">
        <v>104.72529463682079</v>
      </c>
      <c r="E41" s="5">
        <f t="shared" ref="E41:L41" si="1">E8+E9</f>
        <v>530020</v>
      </c>
      <c r="F41" s="5">
        <f t="shared" si="1"/>
        <v>294749.00000000006</v>
      </c>
      <c r="G41" s="5">
        <f t="shared" si="1"/>
        <v>280641.79999999993</v>
      </c>
      <c r="H41" s="34">
        <f t="shared" si="0"/>
        <v>95.213826001105986</v>
      </c>
      <c r="I41" s="5">
        <f t="shared" si="1"/>
        <v>34943.5</v>
      </c>
      <c r="J41" s="5">
        <f t="shared" si="1"/>
        <v>3571</v>
      </c>
      <c r="K41" s="5">
        <f t="shared" si="1"/>
        <v>14209.699999999997</v>
      </c>
      <c r="L41" s="5">
        <f t="shared" si="1"/>
        <v>2632.5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7" t="s">
        <v>44</v>
      </c>
      <c r="B44" s="77"/>
      <c r="C44" s="77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8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79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65</v>
      </c>
      <c r="G6" s="82" t="s">
        <v>6</v>
      </c>
      <c r="H6" s="82" t="s">
        <v>7</v>
      </c>
      <c r="I6" s="92" t="s">
        <v>80</v>
      </c>
      <c r="J6" s="76" t="s">
        <v>9</v>
      </c>
      <c r="K6" s="76"/>
      <c r="L6" s="76"/>
    </row>
    <row r="7" spans="1:13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60" t="s">
        <v>10</v>
      </c>
      <c r="L7" s="60" t="s">
        <v>11</v>
      </c>
    </row>
    <row r="8" spans="1:13" ht="20.25" x14ac:dyDescent="0.3">
      <c r="A8" s="32" t="s">
        <v>12</v>
      </c>
      <c r="B8" s="36">
        <v>166868</v>
      </c>
      <c r="C8" s="40">
        <v>69871.5</v>
      </c>
      <c r="D8" s="30">
        <f>C8/B8*100</f>
        <v>41.872318239566603</v>
      </c>
      <c r="E8" s="26">
        <v>187313</v>
      </c>
      <c r="F8" s="26">
        <v>80212</v>
      </c>
      <c r="G8" s="27">
        <v>83718.100000000006</v>
      </c>
      <c r="H8" s="29">
        <f>G8/F8*100</f>
        <v>104.37104173939062</v>
      </c>
      <c r="I8" s="26">
        <v>2908.7</v>
      </c>
      <c r="J8" s="27">
        <v>2908.7</v>
      </c>
      <c r="K8" s="31">
        <f>G8-C8</f>
        <v>13846.600000000006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</f>
        <v>343003.19999999995</v>
      </c>
      <c r="F9" s="37">
        <f>F10+F11+F12+F13+F14+F15+F16+F17+F18+F19+F20+F21+F22+F23+F24+F25+F26+F27+F28+F29+F30+F31+F32+F33+F34+F35+F36+F37+F38+F39+F40</f>
        <v>227988.90000000002</v>
      </c>
      <c r="G9" s="37">
        <f>G10+G11+G12+G13+G14+G15+G16+G17+G18+G19+G20+G21+G22+G23+G24+G25+G26+G27+G28+G29+G30+G31+G32+G33+G34+G35+G36+G37+G38+G39+G40</f>
        <v>219603.3</v>
      </c>
      <c r="H9" s="29">
        <f t="shared" ref="H9:H41" si="0">G9/F9*100</f>
        <v>96.321926199038614</v>
      </c>
      <c r="I9" s="37">
        <f>I10+I11+I12+I13+I14+I15+I16+I17+I18+I19+I20+I21+I22+I23+I24+I25+I26+I27+I28+I29+I30+I31+I32+I33+I34+I35+I36+I37+I38+I39+I40</f>
        <v>18770.000000000004</v>
      </c>
      <c r="J9" s="37">
        <f>J10+J11+J12+J13+J14+J15+J16+J17+J18+J19+J20+J21+J22+J23+J24+J25+J26+J27+J28+J29+J30+J31+J32+J33+J34+J35+J36+J37+J38+J39+J40</f>
        <v>18770.000000000004</v>
      </c>
      <c r="K9" s="31">
        <f>G9-C9</f>
        <v>4907.1999999999825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0"/>
        <v>90.740216899833612</v>
      </c>
      <c r="I10" s="7">
        <v>4157</v>
      </c>
      <c r="J10" s="7">
        <v>4157</v>
      </c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0"/>
        <v>90.746276239912618</v>
      </c>
      <c r="I11" s="7">
        <v>1093.5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0"/>
        <v>100</v>
      </c>
      <c r="I12" s="7">
        <v>2872</v>
      </c>
      <c r="J12" s="7">
        <v>2872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0"/>
        <v>100</v>
      </c>
      <c r="I13" s="7">
        <v>164.3</v>
      </c>
      <c r="J13" s="7">
        <v>164.3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0"/>
        <v>87.349397590361434</v>
      </c>
      <c r="I14" s="7">
        <v>1.5</v>
      </c>
      <c r="J14" s="7">
        <v>1.5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0"/>
        <v>100.00000000000003</v>
      </c>
      <c r="I16" s="7">
        <v>10415.6</v>
      </c>
      <c r="J16" s="7">
        <v>10415.6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0"/>
        <v>90.752788104089234</v>
      </c>
      <c r="I17" s="7">
        <v>19.899999999999999</v>
      </c>
      <c r="J17" s="7">
        <v>19.899999999999999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0"/>
        <v>90.735434574976111</v>
      </c>
      <c r="I18" s="7">
        <v>9.6999999999999993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0"/>
        <v>91.600353669319205</v>
      </c>
      <c r="I21" s="7">
        <v>18.8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0"/>
        <v>90.797546012269933</v>
      </c>
      <c r="I22" s="7">
        <v>1.5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0"/>
        <v>91.632443531827505</v>
      </c>
      <c r="I28" s="7">
        <v>16.2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>
        <f t="shared" ref="K32:K36" si="1">G32+I32</f>
        <v>0</v>
      </c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>
        <f t="shared" si="1"/>
        <v>0</v>
      </c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>
        <f t="shared" si="1"/>
        <v>0</v>
      </c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>
        <f t="shared" si="1"/>
        <v>0</v>
      </c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284567.59999999998</v>
      </c>
      <c r="D41" s="14">
        <v>104.72529463682079</v>
      </c>
      <c r="E41" s="5">
        <f t="shared" ref="E41:L41" si="2">E8+E9</f>
        <v>530316.19999999995</v>
      </c>
      <c r="F41" s="5">
        <f t="shared" si="2"/>
        <v>308200.90000000002</v>
      </c>
      <c r="G41" s="5">
        <f t="shared" si="2"/>
        <v>303321.40000000002</v>
      </c>
      <c r="H41" s="34">
        <f t="shared" si="0"/>
        <v>98.416779444836138</v>
      </c>
      <c r="I41" s="5">
        <f t="shared" si="2"/>
        <v>21678.700000000004</v>
      </c>
      <c r="J41" s="5">
        <f t="shared" si="2"/>
        <v>21678.700000000004</v>
      </c>
      <c r="K41" s="5">
        <f t="shared" si="2"/>
        <v>18753.799999999988</v>
      </c>
      <c r="L41" s="5">
        <f t="shared" si="2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7" t="s">
        <v>44</v>
      </c>
      <c r="B44" s="77"/>
      <c r="C44" s="77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13" workbookViewId="0">
      <selection activeCell="C33" sqref="C33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1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1"/>
    </row>
    <row r="3" spans="1:13" ht="20.25" x14ac:dyDescent="0.3">
      <c r="A3" s="81" t="s">
        <v>52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  <c r="M5" s="1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49</v>
      </c>
      <c r="G6" s="82" t="s">
        <v>6</v>
      </c>
      <c r="H6" s="82" t="s">
        <v>7</v>
      </c>
      <c r="I6" s="92" t="s">
        <v>48</v>
      </c>
      <c r="J6" s="76" t="s">
        <v>9</v>
      </c>
      <c r="K6" s="76"/>
      <c r="L6" s="76"/>
      <c r="M6" s="1"/>
    </row>
    <row r="7" spans="1:13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42" t="s">
        <v>10</v>
      </c>
      <c r="L7" s="42" t="s">
        <v>11</v>
      </c>
      <c r="M7" s="1"/>
    </row>
    <row r="8" spans="1:13" ht="20.25" x14ac:dyDescent="0.3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 x14ac:dyDescent="0.3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x14ac:dyDescent="0.3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x14ac:dyDescent="0.3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x14ac:dyDescent="0.3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x14ac:dyDescent="0.3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x14ac:dyDescent="0.3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x14ac:dyDescent="0.3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x14ac:dyDescent="0.3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x14ac:dyDescent="0.3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x14ac:dyDescent="0.3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x14ac:dyDescent="0.3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x14ac:dyDescent="0.3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 x14ac:dyDescent="0.3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 x14ac:dyDescent="0.3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77" t="s">
        <v>44</v>
      </c>
      <c r="B43" s="77"/>
      <c r="C43" s="77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81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65</v>
      </c>
      <c r="G6" s="82" t="s">
        <v>6</v>
      </c>
      <c r="H6" s="82" t="s">
        <v>7</v>
      </c>
      <c r="I6" s="92" t="s">
        <v>80</v>
      </c>
      <c r="J6" s="76" t="s">
        <v>9</v>
      </c>
      <c r="K6" s="76"/>
      <c r="L6" s="76"/>
    </row>
    <row r="7" spans="1:13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61" t="s">
        <v>10</v>
      </c>
      <c r="L7" s="61" t="s">
        <v>11</v>
      </c>
    </row>
    <row r="8" spans="1:13" ht="20.25" x14ac:dyDescent="0.3">
      <c r="A8" s="32" t="s">
        <v>12</v>
      </c>
      <c r="B8" s="36">
        <v>166868</v>
      </c>
      <c r="C8" s="40">
        <v>73424.899999999994</v>
      </c>
      <c r="D8" s="30">
        <f>C8/B8*100</f>
        <v>44.001785842702013</v>
      </c>
      <c r="E8" s="26">
        <v>187313</v>
      </c>
      <c r="F8" s="26">
        <v>80212</v>
      </c>
      <c r="G8" s="27">
        <v>86096.1</v>
      </c>
      <c r="H8" s="29">
        <f>G8/F8*100</f>
        <v>107.33568543360097</v>
      </c>
      <c r="I8" s="26">
        <v>5286.7</v>
      </c>
      <c r="J8" s="27">
        <v>2378</v>
      </c>
      <c r="K8" s="31">
        <f>G8-C8</f>
        <v>12671.200000000012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228088.90000000002</v>
      </c>
      <c r="G9" s="37">
        <f t="shared" si="0"/>
        <v>219703.3</v>
      </c>
      <c r="H9" s="29">
        <f t="shared" ref="H9:H42" si="1">G9/F9*100</f>
        <v>96.323538760544665</v>
      </c>
      <c r="I9" s="37">
        <f t="shared" si="0"/>
        <v>18870.000000000004</v>
      </c>
      <c r="J9" s="37">
        <f t="shared" si="0"/>
        <v>100</v>
      </c>
      <c r="K9" s="31">
        <f>G9-C9</f>
        <v>5007.1999999999825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1"/>
        <v>90.740216899833612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1"/>
        <v>90.746276239912618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1"/>
        <v>100</v>
      </c>
      <c r="I12" s="7">
        <v>2872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1"/>
        <v>100</v>
      </c>
      <c r="I13" s="7">
        <v>164.3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1"/>
        <v>87.349397590361434</v>
      </c>
      <c r="I14" s="7">
        <v>1.5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1"/>
        <v>100.00000000000003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1"/>
        <v>90.752788104089234</v>
      </c>
      <c r="I17" s="7">
        <v>19.899999999999999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1"/>
        <v>90.735434574976111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1"/>
        <v>93.333333333333329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1"/>
        <v>91.600353669319205</v>
      </c>
      <c r="I21" s="7">
        <v>18.8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1"/>
        <v>90.797546012269933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1"/>
        <v>49.994736842105262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1"/>
        <v>91.632443531827505</v>
      </c>
      <c r="I28" s="7">
        <v>16.2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/>
      <c r="J32" s="7"/>
      <c r="K32" s="7">
        <f t="shared" ref="K32:K36" si="2">G32+I32</f>
        <v>0</v>
      </c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/>
      <c r="J33" s="7"/>
      <c r="K33" s="7">
        <f t="shared" si="2"/>
        <v>0</v>
      </c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/>
      <c r="J34" s="7"/>
      <c r="K34" s="7">
        <f t="shared" si="2"/>
        <v>0</v>
      </c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/>
      <c r="J36" s="7"/>
      <c r="K36" s="7">
        <f t="shared" si="2"/>
        <v>0</v>
      </c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>
        <v>100</v>
      </c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288121</v>
      </c>
      <c r="D42" s="14">
        <v>104.72529463682079</v>
      </c>
      <c r="E42" s="5">
        <f t="shared" ref="E42:L42" si="3">E8+E9</f>
        <v>530416.19999999995</v>
      </c>
      <c r="F42" s="5">
        <f t="shared" si="3"/>
        <v>308300.90000000002</v>
      </c>
      <c r="G42" s="5">
        <f t="shared" si="3"/>
        <v>305799.40000000002</v>
      </c>
      <c r="H42" s="34">
        <f t="shared" si="1"/>
        <v>99.188617354020053</v>
      </c>
      <c r="I42" s="5">
        <f t="shared" si="3"/>
        <v>24156.700000000004</v>
      </c>
      <c r="J42" s="5">
        <f t="shared" si="3"/>
        <v>2478</v>
      </c>
      <c r="K42" s="5">
        <f t="shared" si="3"/>
        <v>17678.399999999994</v>
      </c>
      <c r="L42" s="5">
        <f t="shared" si="3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7" t="s">
        <v>44</v>
      </c>
      <c r="B45" s="77"/>
      <c r="C45" s="77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" bottom="0" header="0" footer="0"/>
  <pageSetup paperSize="9" scale="5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C1" workbookViewId="0">
      <selection activeCell="C1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83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65</v>
      </c>
      <c r="G6" s="82" t="s">
        <v>6</v>
      </c>
      <c r="H6" s="82" t="s">
        <v>7</v>
      </c>
      <c r="I6" s="92" t="s">
        <v>80</v>
      </c>
      <c r="J6" s="76" t="s">
        <v>9</v>
      </c>
      <c r="K6" s="76"/>
      <c r="L6" s="76"/>
    </row>
    <row r="7" spans="1:13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62" t="s">
        <v>10</v>
      </c>
      <c r="L7" s="62" t="s">
        <v>11</v>
      </c>
    </row>
    <row r="8" spans="1:13" ht="20.25" x14ac:dyDescent="0.3">
      <c r="A8" s="32" t="s">
        <v>12</v>
      </c>
      <c r="B8" s="36">
        <v>166868</v>
      </c>
      <c r="C8" s="40">
        <v>76803.8</v>
      </c>
      <c r="D8" s="30">
        <f>C8/B8*100</f>
        <v>46.026679770836829</v>
      </c>
      <c r="E8" s="26">
        <v>187313</v>
      </c>
      <c r="F8" s="26">
        <v>80212</v>
      </c>
      <c r="G8" s="27">
        <v>89164.7</v>
      </c>
      <c r="H8" s="29">
        <f>G8/F8*100</f>
        <v>111.16129756146211</v>
      </c>
      <c r="I8" s="26">
        <v>8355.2999999999993</v>
      </c>
      <c r="J8" s="27">
        <v>3068.6</v>
      </c>
      <c r="K8" s="31">
        <f>G8-C8</f>
        <v>12360.899999999994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18770.000000000004</v>
      </c>
      <c r="K9" s="31">
        <f>G9-C9</f>
        <v>23777.299999999988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>
        <v>2872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>
        <v>164.3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>
        <v>1.5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>
        <v>10415.6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>
        <v>19.899999999999999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291499.90000000002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327638.09999999998</v>
      </c>
      <c r="H42" s="34">
        <f t="shared" si="1"/>
        <v>102.44209692972089</v>
      </c>
      <c r="I42" s="5">
        <f t="shared" si="2"/>
        <v>45995.3</v>
      </c>
      <c r="J42" s="5">
        <f t="shared" si="2"/>
        <v>21838.600000000002</v>
      </c>
      <c r="K42" s="5">
        <f t="shared" si="2"/>
        <v>36138.199999999983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7" t="s">
        <v>44</v>
      </c>
      <c r="B45" s="77"/>
      <c r="C45" s="77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.39370078740157483" bottom="0.19685039370078741" header="0" footer="0"/>
  <pageSetup paperSize="9" scale="5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C1" workbookViewId="0">
      <selection activeCell="F8" sqref="F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84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65</v>
      </c>
      <c r="G6" s="82" t="s">
        <v>6</v>
      </c>
      <c r="H6" s="82" t="s">
        <v>7</v>
      </c>
      <c r="I6" s="92" t="s">
        <v>80</v>
      </c>
      <c r="J6" s="76" t="s">
        <v>9</v>
      </c>
      <c r="K6" s="76"/>
      <c r="L6" s="76"/>
    </row>
    <row r="7" spans="1:13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63" t="s">
        <v>10</v>
      </c>
      <c r="L7" s="63" t="s">
        <v>11</v>
      </c>
    </row>
    <row r="8" spans="1:13" ht="20.25" x14ac:dyDescent="0.3">
      <c r="A8" s="32" t="s">
        <v>12</v>
      </c>
      <c r="B8" s="36">
        <v>166868</v>
      </c>
      <c r="C8" s="40">
        <v>83835</v>
      </c>
      <c r="D8" s="30">
        <f>C8/B8*100</f>
        <v>50.240309705875305</v>
      </c>
      <c r="E8" s="26">
        <v>187313</v>
      </c>
      <c r="F8" s="26">
        <v>80212</v>
      </c>
      <c r="G8" s="27">
        <v>93981.4</v>
      </c>
      <c r="H8" s="29">
        <f>G8/F8*100</f>
        <v>117.16625941255671</v>
      </c>
      <c r="I8" s="26">
        <v>13172</v>
      </c>
      <c r="J8" s="27">
        <v>4816.7</v>
      </c>
      <c r="K8" s="31">
        <f>G8-C8</f>
        <v>10146.399999999994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0</v>
      </c>
      <c r="K9" s="31">
        <f>G9-C9</f>
        <v>23777.299999999988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298531.09999999998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332454.8</v>
      </c>
      <c r="H42" s="34">
        <f t="shared" si="1"/>
        <v>103.94812705345005</v>
      </c>
      <c r="I42" s="5">
        <f t="shared" si="2"/>
        <v>50812.000000000007</v>
      </c>
      <c r="J42" s="5">
        <f t="shared" si="2"/>
        <v>4816.7</v>
      </c>
      <c r="K42" s="5">
        <f t="shared" si="2"/>
        <v>33923.699999999983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7" t="s">
        <v>44</v>
      </c>
      <c r="B45" s="77"/>
      <c r="C45" s="77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39370078740157483" right="0.39370078740157483" top="0.19685039370078741" bottom="0.19685039370078741" header="0" footer="0"/>
  <pageSetup paperSize="9" scale="5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F26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85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93" t="s">
        <v>87</v>
      </c>
      <c r="G6" s="82" t="s">
        <v>6</v>
      </c>
      <c r="H6" s="82" t="s">
        <v>7</v>
      </c>
      <c r="I6" s="92" t="s">
        <v>86</v>
      </c>
      <c r="J6" s="76" t="s">
        <v>9</v>
      </c>
      <c r="K6" s="76"/>
      <c r="L6" s="76"/>
    </row>
    <row r="7" spans="1:13" ht="20.25" x14ac:dyDescent="0.3">
      <c r="A7" s="84"/>
      <c r="B7" s="91"/>
      <c r="C7" s="84"/>
      <c r="D7" s="84"/>
      <c r="E7" s="91"/>
      <c r="F7" s="94"/>
      <c r="G7" s="84"/>
      <c r="H7" s="84"/>
      <c r="I7" s="92"/>
      <c r="J7" s="76"/>
      <c r="K7" s="64" t="s">
        <v>10</v>
      </c>
      <c r="L7" s="64" t="s">
        <v>11</v>
      </c>
    </row>
    <row r="8" spans="1:13" ht="20.25" x14ac:dyDescent="0.3">
      <c r="A8" s="32" t="s">
        <v>12</v>
      </c>
      <c r="B8" s="36">
        <v>166868</v>
      </c>
      <c r="C8" s="40">
        <v>85821.3</v>
      </c>
      <c r="D8" s="30">
        <f>C8/B8*100</f>
        <v>51.430651772658628</v>
      </c>
      <c r="E8" s="26">
        <v>187313</v>
      </c>
      <c r="F8" s="26">
        <v>128780</v>
      </c>
      <c r="G8" s="27">
        <v>98172.1</v>
      </c>
      <c r="H8" s="29">
        <f>G8/F8*100</f>
        <v>76.232411865196454</v>
      </c>
      <c r="I8" s="26">
        <v>4190.7</v>
      </c>
      <c r="J8" s="27">
        <v>4190.7</v>
      </c>
      <c r="K8" s="31">
        <f>G8-C8</f>
        <v>12350.800000000003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241100</v>
      </c>
      <c r="D9" s="30">
        <f>C9/B9*100</f>
        <v>67.411972992711341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249335.9</v>
      </c>
      <c r="H9" s="29">
        <f t="shared" ref="H9:H42" si="1">G9/F9*100</f>
        <v>86.86481627932092</v>
      </c>
      <c r="I9" s="37">
        <f t="shared" si="0"/>
        <v>12841</v>
      </c>
      <c r="J9" s="37">
        <f t="shared" si="0"/>
        <v>12841</v>
      </c>
      <c r="K9" s="31">
        <f>G9-C9</f>
        <v>8235.8999999999942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>
        <v>819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>
        <v>110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>
        <v>17.5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>
        <v>2907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>
        <v>20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338.8</v>
      </c>
      <c r="H19" s="29">
        <f t="shared" si="1"/>
        <v>62.165137614678898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>
        <v>19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1899.8</v>
      </c>
      <c r="H27" s="29">
        <f t="shared" si="1"/>
        <v>66.659649122807025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>
        <v>16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>
        <v>792</v>
      </c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>
        <v>2878.8</v>
      </c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326921.3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347508</v>
      </c>
      <c r="H42" s="34">
        <f t="shared" si="1"/>
        <v>83.571938752197468</v>
      </c>
      <c r="I42" s="5">
        <f t="shared" si="2"/>
        <v>17031.7</v>
      </c>
      <c r="J42" s="5">
        <f t="shared" si="2"/>
        <v>17031.7</v>
      </c>
      <c r="K42" s="5">
        <f t="shared" si="2"/>
        <v>20586.699999999997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7" t="s">
        <v>44</v>
      </c>
      <c r="B45" s="77"/>
      <c r="C45" s="77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I8" sqref="I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88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93" t="s">
        <v>87</v>
      </c>
      <c r="G6" s="82" t="s">
        <v>6</v>
      </c>
      <c r="H6" s="82" t="s">
        <v>7</v>
      </c>
      <c r="I6" s="92" t="s">
        <v>86</v>
      </c>
      <c r="J6" s="76" t="s">
        <v>9</v>
      </c>
      <c r="K6" s="76"/>
      <c r="L6" s="76"/>
    </row>
    <row r="7" spans="1:13" ht="20.25" x14ac:dyDescent="0.3">
      <c r="A7" s="84"/>
      <c r="B7" s="91"/>
      <c r="C7" s="84"/>
      <c r="D7" s="84"/>
      <c r="E7" s="91"/>
      <c r="F7" s="94"/>
      <c r="G7" s="84"/>
      <c r="H7" s="84"/>
      <c r="I7" s="92"/>
      <c r="J7" s="76"/>
      <c r="K7" s="66" t="s">
        <v>10</v>
      </c>
      <c r="L7" s="66" t="s">
        <v>11</v>
      </c>
    </row>
    <row r="8" spans="1:13" ht="20.25" x14ac:dyDescent="0.3">
      <c r="A8" s="32" t="s">
        <v>12</v>
      </c>
      <c r="B8" s="36">
        <v>166868</v>
      </c>
      <c r="C8" s="40">
        <v>91004.800000000003</v>
      </c>
      <c r="D8" s="30">
        <f>C8/B8*100</f>
        <v>54.536999304839753</v>
      </c>
      <c r="E8" s="26">
        <v>187313</v>
      </c>
      <c r="F8" s="26">
        <v>128780</v>
      </c>
      <c r="G8" s="27">
        <v>101794.6</v>
      </c>
      <c r="H8" s="29">
        <f>G8/F8*100</f>
        <v>79.045348656623702</v>
      </c>
      <c r="I8" s="26">
        <v>5753</v>
      </c>
      <c r="J8" s="27">
        <v>3622.5</v>
      </c>
      <c r="K8" s="31">
        <f>G8-C8</f>
        <v>10789.800000000003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241171.9</v>
      </c>
      <c r="D9" s="30">
        <f>C9/B9*100</f>
        <v>67.432076355872596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250406.80000000002</v>
      </c>
      <c r="H9" s="29">
        <f t="shared" ref="H9:H42" si="1">G9/F9*100</f>
        <v>87.237901469835109</v>
      </c>
      <c r="I9" s="37">
        <f t="shared" si="0"/>
        <v>13911.900000000001</v>
      </c>
      <c r="J9" s="37">
        <f t="shared" si="0"/>
        <v>1070.9000000000001</v>
      </c>
      <c r="K9" s="31">
        <f>G9-C9</f>
        <v>9234.9000000000233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459.8</v>
      </c>
      <c r="H19" s="29">
        <f t="shared" si="1"/>
        <v>84.366972477064223</v>
      </c>
      <c r="I19" s="7">
        <v>121</v>
      </c>
      <c r="J19" s="7">
        <v>121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>
        <v>949.9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332176.7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352201.4</v>
      </c>
      <c r="H42" s="34">
        <f t="shared" si="1"/>
        <v>84.700651004403355</v>
      </c>
      <c r="I42" s="5">
        <f t="shared" si="2"/>
        <v>19664.900000000001</v>
      </c>
      <c r="J42" s="5">
        <f t="shared" si="2"/>
        <v>4693.3999999999996</v>
      </c>
      <c r="K42" s="5">
        <f t="shared" si="2"/>
        <v>20024.700000000026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7" t="s">
        <v>44</v>
      </c>
      <c r="B45" s="77"/>
      <c r="C45" s="77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G8" sqref="G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89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93" t="s">
        <v>87</v>
      </c>
      <c r="G6" s="82" t="s">
        <v>6</v>
      </c>
      <c r="H6" s="82" t="s">
        <v>7</v>
      </c>
      <c r="I6" s="92" t="s">
        <v>86</v>
      </c>
      <c r="J6" s="76" t="s">
        <v>9</v>
      </c>
      <c r="K6" s="76"/>
      <c r="L6" s="76"/>
    </row>
    <row r="7" spans="1:13" ht="20.25" x14ac:dyDescent="0.3">
      <c r="A7" s="84"/>
      <c r="B7" s="91"/>
      <c r="C7" s="84"/>
      <c r="D7" s="84"/>
      <c r="E7" s="91"/>
      <c r="F7" s="94"/>
      <c r="G7" s="84"/>
      <c r="H7" s="84"/>
      <c r="I7" s="92"/>
      <c r="J7" s="76"/>
      <c r="K7" s="67" t="s">
        <v>10</v>
      </c>
      <c r="L7" s="67" t="s">
        <v>11</v>
      </c>
    </row>
    <row r="8" spans="1:13" ht="20.25" x14ac:dyDescent="0.3">
      <c r="A8" s="32" t="s">
        <v>12</v>
      </c>
      <c r="B8" s="36">
        <v>166868</v>
      </c>
      <c r="C8" s="40">
        <v>97069.4</v>
      </c>
      <c r="D8" s="30">
        <f>C8/B8*100</f>
        <v>58.171368986264596</v>
      </c>
      <c r="E8" s="26">
        <v>187313</v>
      </c>
      <c r="F8" s="26">
        <v>128780</v>
      </c>
      <c r="G8" s="27">
        <v>109115.2</v>
      </c>
      <c r="H8" s="29">
        <f>G8/F8*100</f>
        <v>84.729927007299267</v>
      </c>
      <c r="I8" s="26">
        <v>13073.6</v>
      </c>
      <c r="J8" s="27">
        <v>7320.6</v>
      </c>
      <c r="K8" s="31">
        <f>G8-C8</f>
        <v>12045.800000000003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241753.4</v>
      </c>
      <c r="D9" s="30">
        <f>C9/B9*100</f>
        <v>67.594664751954141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903.09999999999991</v>
      </c>
      <c r="K9" s="31">
        <f>G9-C9</f>
        <v>9556.9000000000233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>
        <v>60.5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>
        <v>50.3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>
        <v>792.3</v>
      </c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338822.8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360425.5</v>
      </c>
      <c r="H42" s="34">
        <f t="shared" si="1"/>
        <v>86.67845865629036</v>
      </c>
      <c r="I42" s="5">
        <f t="shared" si="2"/>
        <v>27888.6</v>
      </c>
      <c r="J42" s="5">
        <f t="shared" si="2"/>
        <v>8223.7000000000007</v>
      </c>
      <c r="K42" s="5">
        <f t="shared" si="2"/>
        <v>21602.700000000026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7" t="s">
        <v>44</v>
      </c>
      <c r="B45" s="77"/>
      <c r="C45" s="77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90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93" t="s">
        <v>87</v>
      </c>
      <c r="G6" s="82" t="s">
        <v>6</v>
      </c>
      <c r="H6" s="82" t="s">
        <v>7</v>
      </c>
      <c r="I6" s="92" t="s">
        <v>86</v>
      </c>
      <c r="J6" s="76" t="s">
        <v>9</v>
      </c>
      <c r="K6" s="76"/>
      <c r="L6" s="76"/>
    </row>
    <row r="7" spans="1:13" ht="20.25" x14ac:dyDescent="0.3">
      <c r="A7" s="84"/>
      <c r="B7" s="91"/>
      <c r="C7" s="84"/>
      <c r="D7" s="84"/>
      <c r="E7" s="91"/>
      <c r="F7" s="94"/>
      <c r="G7" s="84"/>
      <c r="H7" s="84"/>
      <c r="I7" s="92"/>
      <c r="J7" s="76"/>
      <c r="K7" s="68" t="s">
        <v>10</v>
      </c>
      <c r="L7" s="68" t="s">
        <v>11</v>
      </c>
    </row>
    <row r="8" spans="1:13" ht="20.25" x14ac:dyDescent="0.3">
      <c r="A8" s="32" t="s">
        <v>12</v>
      </c>
      <c r="B8" s="36">
        <v>166868</v>
      </c>
      <c r="C8" s="40">
        <v>100909.7</v>
      </c>
      <c r="D8" s="30">
        <f>C8/B8*100</f>
        <v>60.472768895174625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18643.2</v>
      </c>
      <c r="J8" s="27">
        <v>5569.8</v>
      </c>
      <c r="K8" s="31">
        <f>G8-C8</f>
        <v>13775.300000000003</v>
      </c>
      <c r="L8" s="28"/>
      <c r="M8" s="45"/>
    </row>
    <row r="9" spans="1:13" ht="40.5" customHeight="1" x14ac:dyDescent="0.3">
      <c r="A9" s="4" t="s">
        <v>13</v>
      </c>
      <c r="B9" s="35">
        <v>357654.6</v>
      </c>
      <c r="C9" s="41">
        <v>241774.3</v>
      </c>
      <c r="D9" s="30">
        <f>C9/B9*100</f>
        <v>67.599941395972536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0</v>
      </c>
      <c r="K9" s="31">
        <f>G9-C9</f>
        <v>9536.0000000000291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524522.6</v>
      </c>
      <c r="C42" s="5">
        <f>C8+C9</f>
        <v>342684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365995.30000000005</v>
      </c>
      <c r="H42" s="34">
        <f t="shared" si="1"/>
        <v>88.017935688364418</v>
      </c>
      <c r="I42" s="5">
        <f t="shared" si="2"/>
        <v>33458.199999999997</v>
      </c>
      <c r="J42" s="5">
        <f t="shared" si="2"/>
        <v>5569.8</v>
      </c>
      <c r="K42" s="5">
        <f t="shared" si="2"/>
        <v>23311.300000000032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7" t="s">
        <v>44</v>
      </c>
      <c r="B45" s="77"/>
      <c r="C45" s="77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91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93" t="s">
        <v>87</v>
      </c>
      <c r="G6" s="82" t="s">
        <v>6</v>
      </c>
      <c r="H6" s="82" t="s">
        <v>7</v>
      </c>
      <c r="I6" s="92" t="s">
        <v>92</v>
      </c>
      <c r="J6" s="76" t="s">
        <v>9</v>
      </c>
      <c r="K6" s="76"/>
      <c r="L6" s="76"/>
    </row>
    <row r="7" spans="1:13" ht="42" customHeight="1" x14ac:dyDescent="0.3">
      <c r="A7" s="84"/>
      <c r="B7" s="91"/>
      <c r="C7" s="84"/>
      <c r="D7" s="84"/>
      <c r="E7" s="91"/>
      <c r="F7" s="94"/>
      <c r="G7" s="84"/>
      <c r="H7" s="84"/>
      <c r="I7" s="92"/>
      <c r="J7" s="76"/>
      <c r="K7" s="69" t="s">
        <v>10</v>
      </c>
      <c r="L7" s="69" t="s">
        <v>11</v>
      </c>
    </row>
    <row r="8" spans="1:13" ht="20.25" x14ac:dyDescent="0.3">
      <c r="A8" s="32" t="s">
        <v>12</v>
      </c>
      <c r="B8" s="36">
        <v>166868</v>
      </c>
      <c r="C8" s="40">
        <v>106702.6</v>
      </c>
      <c r="D8" s="30">
        <f>C8/B8*100</f>
        <v>63.944315267157279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22478.7</v>
      </c>
      <c r="J8" s="27">
        <v>3835.5</v>
      </c>
      <c r="K8" s="31">
        <f>G8-C8</f>
        <v>7982.3999999999942</v>
      </c>
      <c r="L8" s="28"/>
      <c r="M8" s="45"/>
    </row>
    <row r="9" spans="1:13" ht="40.5" customHeight="1" x14ac:dyDescent="0.3">
      <c r="A9" s="4" t="s">
        <v>13</v>
      </c>
      <c r="B9" s="35">
        <v>357654.6</v>
      </c>
      <c r="C9" s="41">
        <v>243882.59999999989</v>
      </c>
      <c r="D9" s="30">
        <f>C9/B9*100</f>
        <v>68.189420742806021</v>
      </c>
      <c r="E9" s="37">
        <f>E10+E11+E12+E13+E14+E15+E16+E17+E18+E19+E20+E21+E22+E23+E24+E25+E26+E27+E28+E29+E30+E31+E32+E33+E34+E35+E36+E37+E38+E39+E40+E41</f>
        <v>389471.39999999997</v>
      </c>
      <c r="F9" s="37">
        <f t="shared" ref="F9:J9" si="0">F10+F11+F12+F13+F14+F15+F16+F17+F18+F19+F20+F21+F22+F23+F24+F25+F26+F27+F28+F29+F30+F31+F32+F33+F34+F35+F36+F37+F38+F39+F40+F41</f>
        <v>330528.40000000002</v>
      </c>
      <c r="G9" s="37">
        <f t="shared" si="0"/>
        <v>294799.7</v>
      </c>
      <c r="H9" s="29">
        <f t="shared" ref="H9:H42" si="1">G9/F9*100</f>
        <v>89.190429627227189</v>
      </c>
      <c r="I9" s="37">
        <f t="shared" si="0"/>
        <v>58304.4</v>
      </c>
      <c r="J9" s="37">
        <f t="shared" si="0"/>
        <v>43489.4</v>
      </c>
      <c r="K9" s="31">
        <f>G9-C9</f>
        <v>50917.100000000122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>
        <v>8467.2000000000007</v>
      </c>
      <c r="J34" s="7">
        <v>5588.4</v>
      </c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>
        <v>37901</v>
      </c>
      <c r="J38" s="7">
        <v>37901</v>
      </c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524522.6</v>
      </c>
      <c r="C42" s="5">
        <f>C8+C9</f>
        <v>350585.1999999999</v>
      </c>
      <c r="D42" s="14">
        <v>104.72529463682079</v>
      </c>
      <c r="E42" s="5">
        <f t="shared" ref="E42:L42" si="2">E8+E9</f>
        <v>576784.39999999991</v>
      </c>
      <c r="F42" s="5">
        <f t="shared" si="2"/>
        <v>459308.4</v>
      </c>
      <c r="G42" s="5">
        <f t="shared" si="2"/>
        <v>409484.7</v>
      </c>
      <c r="H42" s="34">
        <f t="shared" si="1"/>
        <v>89.152451816687872</v>
      </c>
      <c r="I42" s="5">
        <f t="shared" si="2"/>
        <v>80783.100000000006</v>
      </c>
      <c r="J42" s="5">
        <f t="shared" si="2"/>
        <v>47324.9</v>
      </c>
      <c r="K42" s="5">
        <f t="shared" si="2"/>
        <v>58899.500000000116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7" t="s">
        <v>44</v>
      </c>
      <c r="B45" s="77"/>
      <c r="C45" s="77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3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D1" workbookViewId="0">
      <selection activeCell="D3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20.25" x14ac:dyDescent="0.3">
      <c r="A3" s="81" t="s">
        <v>94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2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93" t="s">
        <v>87</v>
      </c>
      <c r="G6" s="82" t="s">
        <v>6</v>
      </c>
      <c r="H6" s="82" t="s">
        <v>7</v>
      </c>
      <c r="I6" s="92" t="s">
        <v>95</v>
      </c>
      <c r="J6" s="76" t="s">
        <v>9</v>
      </c>
      <c r="K6" s="76"/>
      <c r="L6" s="76"/>
    </row>
    <row r="7" spans="1:12" ht="20.25" x14ac:dyDescent="0.3">
      <c r="A7" s="84"/>
      <c r="B7" s="91"/>
      <c r="C7" s="84"/>
      <c r="D7" s="84"/>
      <c r="E7" s="91"/>
      <c r="F7" s="94"/>
      <c r="G7" s="84"/>
      <c r="H7" s="84"/>
      <c r="I7" s="92"/>
      <c r="J7" s="76"/>
      <c r="K7" s="70" t="s">
        <v>10</v>
      </c>
      <c r="L7" s="70" t="s">
        <v>11</v>
      </c>
    </row>
    <row r="8" spans="1:12" ht="20.25" x14ac:dyDescent="0.3">
      <c r="A8" s="32" t="s">
        <v>12</v>
      </c>
      <c r="B8" s="36">
        <v>166868</v>
      </c>
      <c r="C8" s="40">
        <v>110539.7</v>
      </c>
      <c r="D8" s="30">
        <f>C8/B8*100</f>
        <v>66.2437974926289</v>
      </c>
      <c r="E8" s="26">
        <v>187313</v>
      </c>
      <c r="F8" s="26">
        <v>128780</v>
      </c>
      <c r="G8" s="27">
        <v>122782.9</v>
      </c>
      <c r="H8" s="29">
        <f>G8/F8*100</f>
        <v>95.343143345239952</v>
      </c>
      <c r="I8" s="26">
        <v>3703.3</v>
      </c>
      <c r="J8" s="27">
        <v>3703.3</v>
      </c>
      <c r="K8" s="31">
        <f>G8-C8</f>
        <v>12243.199999999997</v>
      </c>
      <c r="L8" s="28"/>
    </row>
    <row r="9" spans="1:12" ht="40.5" customHeight="1" x14ac:dyDescent="0.3">
      <c r="A9" s="4" t="s">
        <v>13</v>
      </c>
      <c r="B9" s="35">
        <v>357654.6</v>
      </c>
      <c r="C9" s="41">
        <v>263859.5</v>
      </c>
      <c r="D9" s="30">
        <f>C9/B9*100</f>
        <v>73.774949350574559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" si="2">I10+I11+I12+I13+I14+I15+I16+I17+I18+I19+I20+I21+I22+I23+I24+I25+I26+I27+I28+I29+I30+I31+I32+I33+I34+I35+I36+I37+I38+I39+I40+I41+I42</f>
        <v>12938.899999999998</v>
      </c>
      <c r="J9" s="37">
        <f t="shared" ref="J9" si="3">J10+J11+J12+J13+J14+J15+J16+J17+J18+J19+J20+J21+J22+J23+J24+J25+J26+J27+J28+J29+J30+J31+J32+J33+J34+J35+J36+J37+J38+J39+J40+J41+J42</f>
        <v>12938.899999999998</v>
      </c>
      <c r="K9" s="31">
        <f>G9-C9</f>
        <v>43052.300000000047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>
        <v>4157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>
        <v>1912.5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>
        <v>939.4</v>
      </c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>
        <v>826.8</v>
      </c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>
        <v>2019.3</v>
      </c>
      <c r="K42" s="7"/>
      <c r="L42" s="13"/>
    </row>
    <row r="43" spans="1:12" ht="20.25" x14ac:dyDescent="0.3">
      <c r="A43" s="19" t="s">
        <v>43</v>
      </c>
      <c r="B43" s="5">
        <f>B8+B9</f>
        <v>524522.6</v>
      </c>
      <c r="C43" s="5">
        <f>C8+C9</f>
        <v>374399.2</v>
      </c>
      <c r="D43" s="14">
        <v>104.72529463682079</v>
      </c>
      <c r="E43" s="5">
        <f t="shared" ref="E43:L43" si="4">E8+E9</f>
        <v>578803.69999999995</v>
      </c>
      <c r="F43" s="5">
        <f t="shared" si="4"/>
        <v>465350.80000000005</v>
      </c>
      <c r="G43" s="5">
        <f t="shared" si="4"/>
        <v>429694.70000000007</v>
      </c>
      <c r="H43" s="34">
        <f t="shared" si="1"/>
        <v>92.337801933509084</v>
      </c>
      <c r="I43" s="5">
        <f t="shared" si="4"/>
        <v>16642.199999999997</v>
      </c>
      <c r="J43" s="5">
        <f t="shared" si="4"/>
        <v>16642.199999999997</v>
      </c>
      <c r="K43" s="5">
        <f t="shared" si="4"/>
        <v>55295.500000000044</v>
      </c>
      <c r="L43" s="5">
        <f t="shared" si="4"/>
        <v>0</v>
      </c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 x14ac:dyDescent="0.3">
      <c r="A46" s="77" t="s">
        <v>44</v>
      </c>
      <c r="B46" s="77"/>
      <c r="C46" s="77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 x14ac:dyDescent="0.3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 x14ac:dyDescent="0.3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6:C46"/>
    <mergeCell ref="E6:E7"/>
    <mergeCell ref="F6:F7"/>
    <mergeCell ref="G6:G7"/>
    <mergeCell ref="H6:H7"/>
  </mergeCells>
  <pageMargins left="0.19685039370078741" right="0.19685039370078741" top="0.19685039370078741" bottom="0" header="0" footer="0"/>
  <pageSetup paperSize="9" scale="53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C1" workbookViewId="0">
      <selection activeCell="C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20.25" x14ac:dyDescent="0.3">
      <c r="A3" s="81" t="s">
        <v>97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2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93" t="s">
        <v>87</v>
      </c>
      <c r="G6" s="82" t="s">
        <v>6</v>
      </c>
      <c r="H6" s="82" t="s">
        <v>7</v>
      </c>
      <c r="I6" s="92" t="s">
        <v>95</v>
      </c>
      <c r="J6" s="76" t="s">
        <v>9</v>
      </c>
      <c r="K6" s="76"/>
      <c r="L6" s="76"/>
    </row>
    <row r="7" spans="1:12" ht="20.25" x14ac:dyDescent="0.3">
      <c r="A7" s="84"/>
      <c r="B7" s="91"/>
      <c r="C7" s="84"/>
      <c r="D7" s="84"/>
      <c r="E7" s="91"/>
      <c r="F7" s="94"/>
      <c r="G7" s="84"/>
      <c r="H7" s="84"/>
      <c r="I7" s="92"/>
      <c r="J7" s="76"/>
      <c r="K7" s="71" t="s">
        <v>10</v>
      </c>
      <c r="L7" s="71" t="s">
        <v>11</v>
      </c>
    </row>
    <row r="8" spans="1:12" ht="20.25" x14ac:dyDescent="0.3">
      <c r="A8" s="32" t="s">
        <v>12</v>
      </c>
      <c r="B8" s="36">
        <v>166868</v>
      </c>
      <c r="C8" s="40">
        <v>115962.6</v>
      </c>
      <c r="D8" s="30">
        <f>C8/B8*100</f>
        <v>69.493611717045809</v>
      </c>
      <c r="E8" s="26">
        <v>187313</v>
      </c>
      <c r="F8" s="26">
        <v>128780</v>
      </c>
      <c r="G8" s="27">
        <v>125812.9</v>
      </c>
      <c r="H8" s="29">
        <f>G8/F8*100</f>
        <v>97.695993166640775</v>
      </c>
      <c r="I8" s="26">
        <v>6733.33</v>
      </c>
      <c r="J8" s="27">
        <v>3030</v>
      </c>
      <c r="K8" s="31">
        <f>G8-C8</f>
        <v>9850.2999999999884</v>
      </c>
      <c r="L8" s="28"/>
    </row>
    <row r="9" spans="1:12" ht="40.5" customHeight="1" x14ac:dyDescent="0.3">
      <c r="A9" s="4" t="s">
        <v>13</v>
      </c>
      <c r="B9" s="35">
        <v>361254.7</v>
      </c>
      <c r="C9" s="41">
        <v>263766.40000000002</v>
      </c>
      <c r="D9" s="30">
        <f>C9/B9*100</f>
        <v>73.013970475678249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:J9" si="2">I10+I11+I12+I13+I14+I15+I16+I17+I18+I19+I20+I21+I22+I23+I24+I25+I26+I27+I28+I29+I30+I31+I32+I33+I34+I35+I36+I37+I38+I39+I40+I41+I42</f>
        <v>12938.899999999998</v>
      </c>
      <c r="J9" s="37">
        <f t="shared" si="2"/>
        <v>0</v>
      </c>
      <c r="K9" s="31">
        <f>G9-C9</f>
        <v>43145.400000000023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/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/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 x14ac:dyDescent="0.3">
      <c r="A43" s="19" t="s">
        <v>43</v>
      </c>
      <c r="B43" s="5">
        <f>B8+B9</f>
        <v>528122.69999999995</v>
      </c>
      <c r="C43" s="5">
        <f>C8+C9</f>
        <v>379729</v>
      </c>
      <c r="D43" s="14">
        <v>104.72529463682079</v>
      </c>
      <c r="E43" s="5">
        <f t="shared" ref="E43:L43" si="3">E8+E9</f>
        <v>578803.69999999995</v>
      </c>
      <c r="F43" s="5">
        <f t="shared" si="3"/>
        <v>465350.80000000005</v>
      </c>
      <c r="G43" s="5">
        <f t="shared" si="3"/>
        <v>432724.70000000007</v>
      </c>
      <c r="H43" s="34">
        <f t="shared" si="1"/>
        <v>92.988923624929839</v>
      </c>
      <c r="I43" s="5">
        <f t="shared" si="3"/>
        <v>19672.229999999996</v>
      </c>
      <c r="J43" s="5">
        <f t="shared" si="3"/>
        <v>3030</v>
      </c>
      <c r="K43" s="5">
        <f t="shared" si="3"/>
        <v>52995.700000000012</v>
      </c>
      <c r="L43" s="5">
        <f t="shared" si="3"/>
        <v>0</v>
      </c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 x14ac:dyDescent="0.3">
      <c r="A46" s="77" t="s">
        <v>44</v>
      </c>
      <c r="B46" s="77"/>
      <c r="C46" s="77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 x14ac:dyDescent="0.3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 x14ac:dyDescent="0.3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A46:C46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A16" workbookViewId="0">
      <selection activeCell="C46" sqref="C4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20.25" x14ac:dyDescent="0.3">
      <c r="A3" s="81" t="s">
        <v>53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2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49</v>
      </c>
      <c r="G6" s="82" t="s">
        <v>6</v>
      </c>
      <c r="H6" s="82" t="s">
        <v>7</v>
      </c>
      <c r="I6" s="92" t="s">
        <v>54</v>
      </c>
      <c r="J6" s="76" t="s">
        <v>9</v>
      </c>
      <c r="K6" s="76"/>
      <c r="L6" s="76"/>
    </row>
    <row r="7" spans="1:12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42" t="s">
        <v>10</v>
      </c>
      <c r="L7" s="42" t="s">
        <v>11</v>
      </c>
    </row>
    <row r="8" spans="1:12" ht="20.25" x14ac:dyDescent="0.3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 x14ac:dyDescent="0.3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 x14ac:dyDescent="0.3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 x14ac:dyDescent="0.3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7" t="s">
        <v>44</v>
      </c>
      <c r="B42" s="77"/>
      <c r="C42" s="77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6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workbookViewId="0">
      <selection activeCell="K16" sqref="K1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98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93" t="s">
        <v>87</v>
      </c>
      <c r="G6" s="82" t="s">
        <v>6</v>
      </c>
      <c r="H6" s="82" t="s">
        <v>7</v>
      </c>
      <c r="I6" s="92" t="s">
        <v>95</v>
      </c>
      <c r="J6" s="76" t="s">
        <v>9</v>
      </c>
      <c r="K6" s="76"/>
      <c r="L6" s="76"/>
    </row>
    <row r="7" spans="1:13" ht="20.25" x14ac:dyDescent="0.3">
      <c r="A7" s="84"/>
      <c r="B7" s="91"/>
      <c r="C7" s="84"/>
      <c r="D7" s="84"/>
      <c r="E7" s="91"/>
      <c r="F7" s="94"/>
      <c r="G7" s="84"/>
      <c r="H7" s="84"/>
      <c r="I7" s="92"/>
      <c r="J7" s="76"/>
      <c r="K7" s="72" t="s">
        <v>10</v>
      </c>
      <c r="L7" s="72" t="s">
        <v>11</v>
      </c>
    </row>
    <row r="8" spans="1:13" ht="20.25" x14ac:dyDescent="0.3">
      <c r="A8" s="32" t="s">
        <v>12</v>
      </c>
      <c r="B8" s="36">
        <v>166868</v>
      </c>
      <c r="C8" s="40">
        <v>118216.7</v>
      </c>
      <c r="D8" s="30">
        <f>C8/B8*100</f>
        <v>70.844439916580768</v>
      </c>
      <c r="E8" s="26">
        <v>187313</v>
      </c>
      <c r="F8" s="26">
        <v>128780</v>
      </c>
      <c r="G8" s="27">
        <v>129806.7</v>
      </c>
      <c r="H8" s="29">
        <f>G8/F8*100</f>
        <v>100.79725112595123</v>
      </c>
      <c r="I8" s="26">
        <v>10727.1</v>
      </c>
      <c r="J8" s="27">
        <v>3993.8</v>
      </c>
      <c r="K8" s="31">
        <f>G8-C8</f>
        <v>11590</v>
      </c>
      <c r="L8" s="28"/>
    </row>
    <row r="9" spans="1:13" ht="40.5" customHeight="1" x14ac:dyDescent="0.3">
      <c r="A9" s="4" t="s">
        <v>13</v>
      </c>
      <c r="B9" s="35">
        <v>361254.7</v>
      </c>
      <c r="C9" s="41">
        <v>263869.39999999997</v>
      </c>
      <c r="D9" s="30">
        <f>C9/B9*100</f>
        <v>73.042482215456289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" si="2">I10+I11+I12+I13+I14+I15+I16+I17+I18+I19+I20+I21+I22+I23+I24+I25+I26+I27+I28+I29+I30+I31+I32+I33+I34+I35+I36+I37+I38+I39+I40+I41+I42+I43</f>
        <v>28643.600000000002</v>
      </c>
      <c r="J9" s="37">
        <f t="shared" ref="J9" si="3">J10+J11+J12+J13+J14+J15+J16+J17+J18+J19+J20+J21+J22+J23+J24+J25+J26+J27+J28+J29+J30+J31+J32+J33+J34+J35+J36+J37+J38+J39+J40+J41+J42+J43</f>
        <v>11450.4</v>
      </c>
      <c r="K9" s="31">
        <f>G9-C9</f>
        <v>71707.600000000035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>
        <v>1638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>
        <v>219.1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>
        <v>3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>
        <v>2906.7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>
        <v>39.9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>
        <v>19.399999999999999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>
        <v>3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>
        <v>32.5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>
        <v>4472.5</v>
      </c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>
        <v>2078.6</v>
      </c>
      <c r="K43" s="7"/>
      <c r="L43" s="13"/>
    </row>
    <row r="44" spans="1:12" ht="20.25" x14ac:dyDescent="0.3">
      <c r="A44" s="19" t="s">
        <v>43</v>
      </c>
      <c r="B44" s="5">
        <f>B8+B9</f>
        <v>528122.69999999995</v>
      </c>
      <c r="C44" s="5">
        <f>C8+C9</f>
        <v>382086.1</v>
      </c>
      <c r="D44" s="14">
        <v>104.72529463682079</v>
      </c>
      <c r="E44" s="5">
        <f t="shared" ref="E44:L44" si="4">E8+E9</f>
        <v>587250.29999999993</v>
      </c>
      <c r="F44" s="5">
        <f t="shared" si="4"/>
        <v>479433.5</v>
      </c>
      <c r="G44" s="5">
        <f t="shared" si="4"/>
        <v>465383.7</v>
      </c>
      <c r="H44" s="34">
        <f t="shared" si="1"/>
        <v>97.069499732496794</v>
      </c>
      <c r="I44" s="5">
        <f t="shared" si="4"/>
        <v>39370.700000000004</v>
      </c>
      <c r="J44" s="5">
        <f t="shared" si="4"/>
        <v>15444.2</v>
      </c>
      <c r="K44" s="5">
        <f t="shared" si="4"/>
        <v>83297.600000000035</v>
      </c>
      <c r="L44" s="5">
        <f t="shared" si="4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77" t="s">
        <v>44</v>
      </c>
      <c r="B47" s="77"/>
      <c r="C47" s="77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3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101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93" t="s">
        <v>87</v>
      </c>
      <c r="G6" s="82" t="s">
        <v>6</v>
      </c>
      <c r="H6" s="82" t="s">
        <v>7</v>
      </c>
      <c r="I6" s="92" t="s">
        <v>95</v>
      </c>
      <c r="J6" s="76" t="s">
        <v>9</v>
      </c>
      <c r="K6" s="76"/>
      <c r="L6" s="76"/>
    </row>
    <row r="7" spans="1:13" ht="20.25" x14ac:dyDescent="0.3">
      <c r="A7" s="84"/>
      <c r="B7" s="91"/>
      <c r="C7" s="84"/>
      <c r="D7" s="84"/>
      <c r="E7" s="91"/>
      <c r="F7" s="94"/>
      <c r="G7" s="84"/>
      <c r="H7" s="84"/>
      <c r="I7" s="92"/>
      <c r="J7" s="76"/>
      <c r="K7" s="73" t="s">
        <v>10</v>
      </c>
      <c r="L7" s="73" t="s">
        <v>11</v>
      </c>
    </row>
    <row r="8" spans="1:13" ht="20.25" x14ac:dyDescent="0.3">
      <c r="A8" s="32" t="s">
        <v>12</v>
      </c>
      <c r="B8" s="36">
        <v>166868</v>
      </c>
      <c r="C8" s="40">
        <v>122551.7</v>
      </c>
      <c r="D8" s="30">
        <f>C8/B8*100</f>
        <v>73.442301699546945</v>
      </c>
      <c r="E8" s="26">
        <v>187313</v>
      </c>
      <c r="F8" s="26">
        <v>128780</v>
      </c>
      <c r="G8" s="27">
        <v>131036.7</v>
      </c>
      <c r="H8" s="29">
        <f>G8/F8*100</f>
        <v>101.75236838018327</v>
      </c>
      <c r="I8" s="26">
        <v>11957.1</v>
      </c>
      <c r="J8" s="27">
        <v>1230</v>
      </c>
      <c r="K8" s="31">
        <f>G8-C8</f>
        <v>8485</v>
      </c>
      <c r="L8" s="28"/>
    </row>
    <row r="9" spans="1:13" ht="40.5" customHeight="1" x14ac:dyDescent="0.3">
      <c r="A9" s="4" t="s">
        <v>13</v>
      </c>
      <c r="B9" s="35">
        <v>363608.5</v>
      </c>
      <c r="C9" s="41">
        <v>263869.40000000002</v>
      </c>
      <c r="D9" s="30">
        <f>C9/B9*100</f>
        <v>72.569645649097865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:J9" si="2">I10+I11+I12+I13+I14+I15+I16+I17+I18+I19+I20+I21+I22+I23+I24+I25+I26+I27+I28+I29+I30+I31+I32+I33+I34+I35+I36+I37+I38+I39+I40+I41+I42+I43</f>
        <v>28643.600000000002</v>
      </c>
      <c r="J9" s="37">
        <f t="shared" si="2"/>
        <v>0</v>
      </c>
      <c r="K9" s="31">
        <f>G9-C9</f>
        <v>71707.599999999977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/>
      <c r="K43" s="7"/>
      <c r="L43" s="13"/>
    </row>
    <row r="44" spans="1:12" ht="20.25" x14ac:dyDescent="0.3">
      <c r="A44" s="19" t="s">
        <v>43</v>
      </c>
      <c r="B44" s="5">
        <f>B8+B9</f>
        <v>530476.5</v>
      </c>
      <c r="C44" s="5">
        <f>C8+C9</f>
        <v>386421.10000000003</v>
      </c>
      <c r="D44" s="14">
        <v>104.72529463682079</v>
      </c>
      <c r="E44" s="5">
        <f t="shared" ref="E44:L44" si="3">E8+E9</f>
        <v>587250.29999999993</v>
      </c>
      <c r="F44" s="5">
        <f t="shared" si="3"/>
        <v>479433.5</v>
      </c>
      <c r="G44" s="5">
        <f t="shared" si="3"/>
        <v>466613.7</v>
      </c>
      <c r="H44" s="34">
        <f t="shared" si="1"/>
        <v>97.326052518232459</v>
      </c>
      <c r="I44" s="5">
        <f t="shared" si="3"/>
        <v>40600.700000000004</v>
      </c>
      <c r="J44" s="5">
        <f t="shared" si="3"/>
        <v>1230</v>
      </c>
      <c r="K44" s="5">
        <f t="shared" si="3"/>
        <v>80192.599999999977</v>
      </c>
      <c r="L44" s="5">
        <f t="shared" si="3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77" t="s">
        <v>44</v>
      </c>
      <c r="B47" s="77"/>
      <c r="C47" s="77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2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102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93" t="s">
        <v>87</v>
      </c>
      <c r="G6" s="82" t="s">
        <v>6</v>
      </c>
      <c r="H6" s="82" t="s">
        <v>7</v>
      </c>
      <c r="I6" s="92" t="s">
        <v>103</v>
      </c>
      <c r="J6" s="76" t="s">
        <v>9</v>
      </c>
      <c r="K6" s="76"/>
      <c r="L6" s="76"/>
    </row>
    <row r="7" spans="1:13" ht="20.25" x14ac:dyDescent="0.3">
      <c r="A7" s="84"/>
      <c r="B7" s="91"/>
      <c r="C7" s="84"/>
      <c r="D7" s="84"/>
      <c r="E7" s="91"/>
      <c r="F7" s="94"/>
      <c r="G7" s="84"/>
      <c r="H7" s="84"/>
      <c r="I7" s="92"/>
      <c r="J7" s="76"/>
      <c r="K7" s="74" t="s">
        <v>10</v>
      </c>
      <c r="L7" s="74" t="s">
        <v>11</v>
      </c>
    </row>
    <row r="8" spans="1:13" ht="20.25" x14ac:dyDescent="0.3">
      <c r="A8" s="32" t="s">
        <v>12</v>
      </c>
      <c r="B8" s="36">
        <v>166868</v>
      </c>
      <c r="C8" s="40">
        <v>125122.9</v>
      </c>
      <c r="D8" s="30">
        <f>C8/B8*100</f>
        <v>74.983160342306491</v>
      </c>
      <c r="E8" s="26">
        <v>187313</v>
      </c>
      <c r="F8" s="26">
        <v>128780</v>
      </c>
      <c r="G8" s="27">
        <v>135527.5</v>
      </c>
      <c r="H8" s="29">
        <f>G8/F8*100</f>
        <v>105.23955583165088</v>
      </c>
      <c r="I8" s="26">
        <v>3827.7</v>
      </c>
      <c r="J8" s="27">
        <v>3827.7</v>
      </c>
      <c r="K8" s="31">
        <f>G8-C8</f>
        <v>10404.600000000006</v>
      </c>
      <c r="L8" s="28"/>
    </row>
    <row r="9" spans="1:13" ht="40.5" customHeight="1" x14ac:dyDescent="0.3">
      <c r="A9" s="4" t="s">
        <v>13</v>
      </c>
      <c r="B9" s="35">
        <v>363608.5</v>
      </c>
      <c r="C9" s="41">
        <v>283318.09999999998</v>
      </c>
      <c r="D9" s="30">
        <f>C9/B9*100</f>
        <v>77.918448001078076</v>
      </c>
      <c r="E9" s="37">
        <f>E10+E11+E12+E13+E14+E15+E16+E17+E18+E19+E20+E21+E22+E23+E24+E25+E26+E27+E28+E29+E30+E31+E32+E33+E34+E35+E36+E37+E38+E39+E40+E41+E42+E43</f>
        <v>400746.19999999995</v>
      </c>
      <c r="F9" s="37">
        <f t="shared" ref="F9:G9" si="0">F10+F11+F12+F13+F14+F15+F16+F17+F18+F19+F20+F21+F22+F23+F24+F25+F26+F27+F28+F29+F30+F31+F32+F33+F34+F35+F36+F37+F38+F39+F40+F41+F42+F43</f>
        <v>354546.30000000005</v>
      </c>
      <c r="G9" s="37">
        <f t="shared" si="0"/>
        <v>345539.3000000001</v>
      </c>
      <c r="H9" s="29">
        <f t="shared" ref="H9:H44" si="1">G9/F9*100</f>
        <v>97.4595701605122</v>
      </c>
      <c r="I9" s="37">
        <f t="shared" ref="I9:J9" si="2">I10+I11+I12+I13+I14+I15+I16+I17+I18+I19+I20+I21+I22+I23+I24+I25+I26+I27+I28+I29+I30+I31+I32+I33+I34+I35+I36+I37+I38+I39+I40+I41+I42+I43</f>
        <v>9962.2999999999993</v>
      </c>
      <c r="J9" s="37">
        <f t="shared" si="2"/>
        <v>9962.2999999999993</v>
      </c>
      <c r="K9" s="31">
        <f>G9-C9</f>
        <v>62221.200000000128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>
        <v>1912.5</v>
      </c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141563.20000000001</v>
      </c>
      <c r="G16" s="65">
        <v>141563.20000000001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>
        <v>808.9</v>
      </c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530476.5</v>
      </c>
      <c r="C44" s="5">
        <f>C8+C9</f>
        <v>408441</v>
      </c>
      <c r="D44" s="14">
        <v>104.72529463682079</v>
      </c>
      <c r="E44" s="5">
        <f t="shared" ref="E44:L44" si="3">E8+E9</f>
        <v>588059.19999999995</v>
      </c>
      <c r="F44" s="5">
        <f t="shared" si="3"/>
        <v>483326.30000000005</v>
      </c>
      <c r="G44" s="5">
        <f t="shared" si="3"/>
        <v>481066.8000000001</v>
      </c>
      <c r="H44" s="34">
        <f t="shared" si="1"/>
        <v>99.532510438600184</v>
      </c>
      <c r="I44" s="5">
        <f t="shared" si="3"/>
        <v>13790</v>
      </c>
      <c r="J44" s="5">
        <f t="shared" si="3"/>
        <v>13790</v>
      </c>
      <c r="K44" s="5">
        <f t="shared" si="3"/>
        <v>72625.800000000134</v>
      </c>
      <c r="L44" s="5">
        <f t="shared" si="3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77" t="s">
        <v>44</v>
      </c>
      <c r="B47" s="77"/>
      <c r="C47" s="77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1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topLeftCell="C1" workbookViewId="0">
      <selection activeCell="M9" sqref="M9"/>
    </sheetView>
  </sheetViews>
  <sheetFormatPr defaultRowHeight="15" x14ac:dyDescent="0.2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104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1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93" t="s">
        <v>87</v>
      </c>
      <c r="G6" s="82" t="s">
        <v>6</v>
      </c>
      <c r="H6" s="82" t="s">
        <v>7</v>
      </c>
      <c r="I6" s="92" t="s">
        <v>103</v>
      </c>
      <c r="J6" s="76" t="s">
        <v>9</v>
      </c>
      <c r="K6" s="76"/>
      <c r="L6" s="76"/>
    </row>
    <row r="7" spans="1:13" ht="31.5" customHeight="1" x14ac:dyDescent="0.3">
      <c r="A7" s="84"/>
      <c r="B7" s="91"/>
      <c r="C7" s="84"/>
      <c r="D7" s="84"/>
      <c r="E7" s="91"/>
      <c r="F7" s="94"/>
      <c r="G7" s="84"/>
      <c r="H7" s="84"/>
      <c r="I7" s="92"/>
      <c r="J7" s="76"/>
      <c r="K7" s="75" t="s">
        <v>10</v>
      </c>
      <c r="L7" s="75" t="s">
        <v>11</v>
      </c>
    </row>
    <row r="8" spans="1:13" ht="20.25" x14ac:dyDescent="0.3">
      <c r="A8" s="32" t="s">
        <v>12</v>
      </c>
      <c r="B8" s="36">
        <v>166868</v>
      </c>
      <c r="C8" s="40">
        <v>128253.2</v>
      </c>
      <c r="D8" s="30">
        <f>C8/B8*100</f>
        <v>76.859074238320119</v>
      </c>
      <c r="E8" s="26">
        <v>187313</v>
      </c>
      <c r="F8" s="26">
        <v>128780</v>
      </c>
      <c r="G8" s="27">
        <v>137194.6</v>
      </c>
      <c r="H8" s="29">
        <f>G8/F8*100</f>
        <v>106.53408914427706</v>
      </c>
      <c r="I8" s="26">
        <v>5494.8</v>
      </c>
      <c r="J8" s="27">
        <v>1667.1</v>
      </c>
      <c r="K8" s="31">
        <f>G8-C8</f>
        <v>8941.4000000000087</v>
      </c>
      <c r="L8" s="28"/>
    </row>
    <row r="9" spans="1:13" ht="20.25" x14ac:dyDescent="0.3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409746.19999999995</v>
      </c>
      <c r="F9" s="37">
        <f t="shared" ref="F9:G9" si="0">F10+F11+F12+F13+F14+F15+F16+F17+F18+F19+F20+F21+F22+F23+F24+F25+F26+F27+F28+F29+F30+F31+F32+F33+F34+F35+F36+F37+F38+F39+F40+F41+F42+F43</f>
        <v>367317.5</v>
      </c>
      <c r="G9" s="37">
        <f t="shared" si="0"/>
        <v>358400.70000000007</v>
      </c>
      <c r="H9" s="29">
        <f t="shared" ref="H9:H44" si="1">G9/F9*100</f>
        <v>97.572454348077628</v>
      </c>
      <c r="I9" s="37">
        <f t="shared" ref="I9:J9" si="2">I10+I11+I12+I13+I14+I15+I16+I17+I18+I19+I20+I21+I22+I23+I24+I25+I26+I27+I28+I29+I30+I31+I32+I33+I34+I35+I36+I37+I38+I39+I40+I41+I42+I43</f>
        <v>22823.7</v>
      </c>
      <c r="J9" s="37">
        <f t="shared" si="2"/>
        <v>12861.400000000001</v>
      </c>
      <c r="K9" s="31">
        <f>G9-C9</f>
        <v>73800.400000000081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>
        <v>90.2</v>
      </c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151362.4</v>
      </c>
      <c r="F16" s="13">
        <v>151362.4</v>
      </c>
      <c r="G16" s="65">
        <v>151362.4</v>
      </c>
      <c r="H16" s="29">
        <f t="shared" si="1"/>
        <v>100</v>
      </c>
      <c r="I16" s="7">
        <v>12883.1</v>
      </c>
      <c r="J16" s="7">
        <v>9799.2000000000007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>
        <v>25.2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>
        <v>2946.8</v>
      </c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 x14ac:dyDescent="0.3">
      <c r="A44" s="19" t="s">
        <v>43</v>
      </c>
      <c r="B44" s="5">
        <f>B8+B9</f>
        <v>530476.5</v>
      </c>
      <c r="C44" s="5">
        <f>C8+C9</f>
        <v>412853.5</v>
      </c>
      <c r="D44" s="14">
        <v>104.72529463682079</v>
      </c>
      <c r="E44" s="5">
        <f t="shared" ref="E44:L44" si="3">E8+E9</f>
        <v>597059.19999999995</v>
      </c>
      <c r="F44" s="5">
        <f t="shared" si="3"/>
        <v>496097.5</v>
      </c>
      <c r="G44" s="5">
        <f t="shared" si="3"/>
        <v>495595.30000000005</v>
      </c>
      <c r="H44" s="34">
        <f t="shared" si="1"/>
        <v>99.898769899062188</v>
      </c>
      <c r="I44" s="5">
        <f t="shared" si="3"/>
        <v>28318.5</v>
      </c>
      <c r="J44" s="5">
        <f t="shared" si="3"/>
        <v>14528.500000000002</v>
      </c>
      <c r="K44" s="5">
        <f t="shared" si="3"/>
        <v>82741.80000000009</v>
      </c>
      <c r="L44" s="5">
        <f t="shared" si="3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77" t="s">
        <v>44</v>
      </c>
      <c r="B47" s="77"/>
      <c r="C47" s="77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.19685039370078741" top="0.19685039370078741" bottom="0.19685039370078741" header="0" footer="0"/>
  <pageSetup paperSize="9" scale="5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55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49</v>
      </c>
      <c r="G6" s="82" t="s">
        <v>6</v>
      </c>
      <c r="H6" s="82" t="s">
        <v>7</v>
      </c>
      <c r="I6" s="92" t="s">
        <v>54</v>
      </c>
      <c r="J6" s="76" t="s">
        <v>9</v>
      </c>
      <c r="K6" s="76"/>
      <c r="L6" s="76"/>
    </row>
    <row r="7" spans="1:13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43" t="s">
        <v>10</v>
      </c>
      <c r="L7" s="43" t="s">
        <v>11</v>
      </c>
    </row>
    <row r="8" spans="1:13" ht="20.25" x14ac:dyDescent="0.3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 x14ac:dyDescent="0.3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 x14ac:dyDescent="0.3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7" t="s">
        <v>44</v>
      </c>
      <c r="B42" s="77"/>
      <c r="C42" s="77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49</v>
      </c>
      <c r="G6" s="82" t="s">
        <v>6</v>
      </c>
      <c r="H6" s="82" t="s">
        <v>7</v>
      </c>
      <c r="I6" s="92" t="s">
        <v>54</v>
      </c>
      <c r="J6" s="76" t="s">
        <v>9</v>
      </c>
      <c r="K6" s="76"/>
      <c r="L6" s="76"/>
    </row>
    <row r="7" spans="1:13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44" t="s">
        <v>10</v>
      </c>
      <c r="L7" s="44" t="s">
        <v>11</v>
      </c>
    </row>
    <row r="8" spans="1:13" ht="20.25" x14ac:dyDescent="0.3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 x14ac:dyDescent="0.3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 x14ac:dyDescent="0.3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 x14ac:dyDescent="0.3">
      <c r="A41" s="77" t="s">
        <v>44</v>
      </c>
      <c r="B41" s="77"/>
      <c r="C41" s="77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 x14ac:dyDescent="0.3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 x14ac:dyDescent="0.3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1:C41"/>
    <mergeCell ref="E6:E7"/>
    <mergeCell ref="F6:F7"/>
    <mergeCell ref="G6:G7"/>
    <mergeCell ref="H6:H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0.25" x14ac:dyDescent="0.3">
      <c r="A3" s="81" t="s">
        <v>57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3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49</v>
      </c>
      <c r="G6" s="82" t="s">
        <v>6</v>
      </c>
      <c r="H6" s="82" t="s">
        <v>7</v>
      </c>
      <c r="I6" s="92" t="s">
        <v>54</v>
      </c>
      <c r="J6" s="76" t="s">
        <v>9</v>
      </c>
      <c r="K6" s="76"/>
      <c r="L6" s="76"/>
    </row>
    <row r="7" spans="1:13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46" t="s">
        <v>10</v>
      </c>
      <c r="L7" s="46" t="s">
        <v>11</v>
      </c>
    </row>
    <row r="8" spans="1:13" ht="20.25" x14ac:dyDescent="0.3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7" t="s">
        <v>44</v>
      </c>
      <c r="B42" s="77"/>
      <c r="C42" s="77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20.25" x14ac:dyDescent="0.3">
      <c r="A3" s="81" t="s">
        <v>59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2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49</v>
      </c>
      <c r="G6" s="82" t="s">
        <v>6</v>
      </c>
      <c r="H6" s="82" t="s">
        <v>7</v>
      </c>
      <c r="I6" s="92" t="s">
        <v>60</v>
      </c>
      <c r="J6" s="76" t="s">
        <v>9</v>
      </c>
      <c r="K6" s="76"/>
      <c r="L6" s="76"/>
    </row>
    <row r="7" spans="1:12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48" t="s">
        <v>10</v>
      </c>
      <c r="L7" s="48" t="s">
        <v>11</v>
      </c>
    </row>
    <row r="8" spans="1:12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7" t="s">
        <v>44</v>
      </c>
      <c r="B42" s="77"/>
      <c r="C42" s="77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C1" workbookViewId="0">
      <selection activeCell="G47" sqref="G47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20.25" x14ac:dyDescent="0.3">
      <c r="A3" s="81" t="s">
        <v>61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2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49</v>
      </c>
      <c r="G6" s="82" t="s">
        <v>6</v>
      </c>
      <c r="H6" s="82" t="s">
        <v>7</v>
      </c>
      <c r="I6" s="92" t="s">
        <v>60</v>
      </c>
      <c r="J6" s="76" t="s">
        <v>9</v>
      </c>
      <c r="K6" s="76"/>
      <c r="L6" s="76"/>
    </row>
    <row r="7" spans="1:12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49" t="s">
        <v>10</v>
      </c>
      <c r="L7" s="49" t="s">
        <v>11</v>
      </c>
    </row>
    <row r="8" spans="1:12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7" t="s">
        <v>44</v>
      </c>
      <c r="B42" s="77"/>
      <c r="C42" s="77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C10" workbookViewId="0">
      <selection activeCell="C1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ht="20.25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4" ht="20.25" x14ac:dyDescent="0.3">
      <c r="A3" s="81" t="s">
        <v>62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2" t="s">
        <v>3</v>
      </c>
      <c r="B5" s="85" t="s">
        <v>4</v>
      </c>
      <c r="C5" s="86"/>
      <c r="D5" s="86"/>
      <c r="E5" s="87" t="s">
        <v>47</v>
      </c>
      <c r="F5" s="88"/>
      <c r="G5" s="88"/>
      <c r="H5" s="88"/>
      <c r="I5" s="88"/>
      <c r="J5" s="89"/>
      <c r="K5" s="76" t="s">
        <v>51</v>
      </c>
      <c r="L5" s="76"/>
    </row>
    <row r="6" spans="1:14" ht="22.5" customHeight="1" x14ac:dyDescent="0.25">
      <c r="A6" s="83"/>
      <c r="B6" s="90" t="s">
        <v>5</v>
      </c>
      <c r="C6" s="82" t="s">
        <v>6</v>
      </c>
      <c r="D6" s="82" t="s">
        <v>7</v>
      </c>
      <c r="E6" s="90" t="s">
        <v>8</v>
      </c>
      <c r="F6" s="78" t="s">
        <v>49</v>
      </c>
      <c r="G6" s="82" t="s">
        <v>6</v>
      </c>
      <c r="H6" s="82" t="s">
        <v>7</v>
      </c>
      <c r="I6" s="92" t="s">
        <v>60</v>
      </c>
      <c r="J6" s="76" t="s">
        <v>9</v>
      </c>
      <c r="K6" s="76"/>
      <c r="L6" s="76"/>
    </row>
    <row r="7" spans="1:14" ht="20.25" x14ac:dyDescent="0.3">
      <c r="A7" s="84"/>
      <c r="B7" s="91"/>
      <c r="C7" s="84"/>
      <c r="D7" s="84"/>
      <c r="E7" s="91"/>
      <c r="F7" s="79"/>
      <c r="G7" s="84"/>
      <c r="H7" s="84"/>
      <c r="I7" s="92"/>
      <c r="J7" s="76"/>
      <c r="K7" s="50" t="s">
        <v>10</v>
      </c>
      <c r="L7" s="50" t="s">
        <v>11</v>
      </c>
    </row>
    <row r="8" spans="1:14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7" t="s">
        <v>44</v>
      </c>
      <c r="B42" s="77"/>
      <c r="C42" s="77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33</vt:i4>
      </vt:variant>
    </vt:vector>
  </HeadingPairs>
  <TitlesOfParts>
    <vt:vector size="33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  <vt:lpstr>17.05</vt:lpstr>
      <vt:lpstr>24.05</vt:lpstr>
      <vt:lpstr>31.05</vt:lpstr>
      <vt:lpstr>07.06</vt:lpstr>
      <vt:lpstr>14.06</vt:lpstr>
      <vt:lpstr>21.06</vt:lpstr>
      <vt:lpstr>28.06</vt:lpstr>
      <vt:lpstr>05.07</vt:lpstr>
      <vt:lpstr>12.07</vt:lpstr>
      <vt:lpstr>19.07</vt:lpstr>
      <vt:lpstr>26.07</vt:lpstr>
      <vt:lpstr>02.08</vt:lpstr>
      <vt:lpstr>09.08</vt:lpstr>
      <vt:lpstr>16.08</vt:lpstr>
      <vt:lpstr>23.08</vt:lpstr>
      <vt:lpstr>29.08</vt:lpstr>
      <vt:lpstr>06.09</vt:lpstr>
      <vt:lpstr>13.09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Лилия</cp:lastModifiedBy>
  <cp:lastPrinted>2013-09-13T07:21:29Z</cp:lastPrinted>
  <dcterms:created xsi:type="dcterms:W3CDTF">2013-01-25T09:27:22Z</dcterms:created>
  <dcterms:modified xsi:type="dcterms:W3CDTF">2013-09-13T09:52:35Z</dcterms:modified>
</cp:coreProperties>
</file>