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1640" activeTab="5"/>
  </bookViews>
  <sheets>
    <sheet name="25.01" sheetId="1" r:id="rId1"/>
    <sheet name="01.02" sheetId="2" r:id="rId2"/>
    <sheet name="08.02" sheetId="3" r:id="rId3"/>
    <sheet name="15.02" sheetId="5" r:id="rId4"/>
    <sheet name="22.02" sheetId="6" r:id="rId5"/>
    <sheet name="01.03" sheetId="7" r:id="rId6"/>
  </sheets>
  <calcPr calcId="124519"/>
</workbook>
</file>

<file path=xl/calcChain.xml><?xml version="1.0" encoding="utf-8"?>
<calcChain xmlns="http://schemas.openxmlformats.org/spreadsheetml/2006/main">
  <c r="I27" i="7"/>
  <c r="E9"/>
  <c r="E39" s="1"/>
  <c r="F9"/>
  <c r="F39" s="1"/>
  <c r="G9"/>
  <c r="H38"/>
  <c r="L39"/>
  <c r="C39"/>
  <c r="B39"/>
  <c r="H37"/>
  <c r="H28"/>
  <c r="H27"/>
  <c r="H25"/>
  <c r="H23"/>
  <c r="H22"/>
  <c r="H21"/>
  <c r="H20"/>
  <c r="H19"/>
  <c r="H18"/>
  <c r="H17"/>
  <c r="H16"/>
  <c r="H14"/>
  <c r="H13"/>
  <c r="H12"/>
  <c r="H11"/>
  <c r="H10"/>
  <c r="J39"/>
  <c r="I39"/>
  <c r="D9"/>
  <c r="K8"/>
  <c r="H8"/>
  <c r="D8"/>
  <c r="J9" i="6"/>
  <c r="I9"/>
  <c r="F9"/>
  <c r="G9"/>
  <c r="H9" s="1"/>
  <c r="E9"/>
  <c r="E38" s="1"/>
  <c r="L38"/>
  <c r="C38"/>
  <c r="B38"/>
  <c r="H37"/>
  <c r="H28"/>
  <c r="H27"/>
  <c r="H26"/>
  <c r="H25"/>
  <c r="H23"/>
  <c r="H22"/>
  <c r="H21"/>
  <c r="H20"/>
  <c r="H19"/>
  <c r="H18"/>
  <c r="H17"/>
  <c r="H16"/>
  <c r="H14"/>
  <c r="H13"/>
  <c r="H12"/>
  <c r="H11"/>
  <c r="H10"/>
  <c r="J38"/>
  <c r="I38"/>
  <c r="F38"/>
  <c r="D9"/>
  <c r="K8"/>
  <c r="H8"/>
  <c r="D8"/>
  <c r="L39" i="5"/>
  <c r="C39"/>
  <c r="B39"/>
  <c r="H38"/>
  <c r="H29"/>
  <c r="H28"/>
  <c r="H27"/>
  <c r="H26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F9"/>
  <c r="F39" s="1"/>
  <c r="E9"/>
  <c r="E39" s="1"/>
  <c r="D9"/>
  <c r="K8"/>
  <c r="H8"/>
  <c r="D8"/>
  <c r="H26" i="3"/>
  <c r="H27"/>
  <c r="H28"/>
  <c r="K8"/>
  <c r="J9"/>
  <c r="I9"/>
  <c r="F9"/>
  <c r="G9"/>
  <c r="K9" s="1"/>
  <c r="E9"/>
  <c r="H9" i="5" l="1"/>
  <c r="K39" i="7"/>
  <c r="G39"/>
  <c r="H9"/>
  <c r="K9" i="6"/>
  <c r="K38" s="1"/>
  <c r="G38"/>
  <c r="K9" i="5"/>
  <c r="K39" s="1"/>
  <c r="G39"/>
  <c r="L39" i="3"/>
  <c r="C39"/>
  <c r="B39"/>
  <c r="H38"/>
  <c r="H29"/>
  <c r="H25"/>
  <c r="H23"/>
  <c r="H22"/>
  <c r="H21"/>
  <c r="H20"/>
  <c r="H19"/>
  <c r="H18"/>
  <c r="H17"/>
  <c r="H16"/>
  <c r="H14"/>
  <c r="H13"/>
  <c r="H12"/>
  <c r="H11"/>
  <c r="H10"/>
  <c r="J39"/>
  <c r="I39"/>
  <c r="F39"/>
  <c r="E39"/>
  <c r="D9"/>
  <c r="K39"/>
  <c r="H8"/>
  <c r="D8"/>
  <c r="L40" i="2"/>
  <c r="C40"/>
  <c r="B40"/>
  <c r="H39"/>
  <c r="H29"/>
  <c r="H25"/>
  <c r="H23"/>
  <c r="H22"/>
  <c r="H21"/>
  <c r="H20"/>
  <c r="H19"/>
  <c r="H18"/>
  <c r="H17"/>
  <c r="H16"/>
  <c r="H14"/>
  <c r="H13"/>
  <c r="H12"/>
  <c r="H11"/>
  <c r="H10"/>
  <c r="J9"/>
  <c r="J40" s="1"/>
  <c r="I9"/>
  <c r="I40" s="1"/>
  <c r="G9"/>
  <c r="F9"/>
  <c r="F40" s="1"/>
  <c r="E9"/>
  <c r="E40" s="1"/>
  <c r="D9"/>
  <c r="K8"/>
  <c r="K40" s="1"/>
  <c r="H8"/>
  <c r="D8"/>
  <c r="L40" i="1"/>
  <c r="J9"/>
  <c r="J40" s="1"/>
  <c r="I9"/>
  <c r="I40" s="1"/>
  <c r="C40"/>
  <c r="B40"/>
  <c r="K8"/>
  <c r="H10"/>
  <c r="H11"/>
  <c r="H12"/>
  <c r="H13"/>
  <c r="H14"/>
  <c r="H16"/>
  <c r="H17"/>
  <c r="H18"/>
  <c r="H19"/>
  <c r="H20"/>
  <c r="H21"/>
  <c r="H22"/>
  <c r="H23"/>
  <c r="H25"/>
  <c r="H29"/>
  <c r="H39"/>
  <c r="H8"/>
  <c r="F9"/>
  <c r="F40" s="1"/>
  <c r="G9"/>
  <c r="H9" s="1"/>
  <c r="E9"/>
  <c r="E40" s="1"/>
  <c r="D9"/>
  <c r="D8"/>
  <c r="H9" i="2" l="1"/>
  <c r="H9" i="3"/>
  <c r="G39"/>
  <c r="G40" i="2"/>
  <c r="G40" i="1"/>
  <c r="K40"/>
</calcChain>
</file>

<file path=xl/sharedStrings.xml><?xml version="1.0" encoding="utf-8"?>
<sst xmlns="http://schemas.openxmlformats.org/spreadsheetml/2006/main" count="331" uniqueCount="59">
  <si>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</si>
  <si>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</si>
  <si>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</si>
  <si>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</si>
  <si>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2012 год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</si>
  <si>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</si>
  <si>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</si>
  <si>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</si>
  <si>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</si>
  <si>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</si>
  <si>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</si>
  <si>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</si>
  <si>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</si>
  <si>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</si>
  <si>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>Дотации бюджетам муниципальных районов</t>
  </si>
  <si>
    <t xml:space="preserve">Субсидии на выравнивание уровня бюдж.обеспеченности поселений </t>
  </si>
  <si>
    <t xml:space="preserve">Субсидии на образование </t>
  </si>
  <si>
    <t xml:space="preserve">Субвенция на содержание метод кабинета </t>
  </si>
  <si>
    <t xml:space="preserve">Субвенция на дотации бюджетам поселений </t>
  </si>
  <si>
    <t xml:space="preserve">Субсидии на комплектование книж.фондов </t>
  </si>
  <si>
    <t xml:space="preserve">Субвенция на общеобразоват.школы </t>
  </si>
  <si>
    <t>Субвенция  комиссии по делам несовершеннолетних</t>
  </si>
  <si>
    <t xml:space="preserve">Субвенция  адм.комиссии </t>
  </si>
  <si>
    <t>Субвенция на передаваемые полномочия (ЖКХ, образование, мол.политика)</t>
  </si>
  <si>
    <t>Субсидия на воинский учет</t>
  </si>
  <si>
    <t>Субвенции на реализацию полномочий в области опеки и попечительства</t>
  </si>
  <si>
    <t>Субвенция в области архивного дела</t>
  </si>
  <si>
    <t>ЗАГС</t>
  </si>
  <si>
    <t>Субвенция присяжные</t>
  </si>
  <si>
    <t>Субсидия повышение квалификации мун. служащих</t>
  </si>
  <si>
    <t>Повышение денежного содержания глав поселений</t>
  </si>
  <si>
    <t>Надбавка пед. работникам - молодым специалистам</t>
  </si>
  <si>
    <t>Классное руководство</t>
  </si>
  <si>
    <t>Прочие субсидии на противоэпидемические мероприятия</t>
  </si>
  <si>
    <t>Летний отдых</t>
  </si>
  <si>
    <t>Кап.ремонт многоквартирных домов РФ</t>
  </si>
  <si>
    <t>Кап.ремонт многоквартирных домов РТ</t>
  </si>
  <si>
    <t xml:space="preserve">Переселение граждан из аварийного жил.фонда РФ </t>
  </si>
  <si>
    <t>Переселение граждан из аварийного жил.фонда РТ</t>
  </si>
  <si>
    <t>Обеспечение жильем молодых и граждан</t>
  </si>
  <si>
    <t>Новый спорткомплекс</t>
  </si>
  <si>
    <t xml:space="preserve">Водоснабжение </t>
  </si>
  <si>
    <t>Субвенция на содержание биотермических ям сибиреязвенных скотомогильников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</si>
  <si>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</si>
  <si>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</si>
  <si>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</si>
  <si>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</si>
  <si>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</si>
  <si>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</si>
  <si>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</si>
  <si>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Межбюджетные трансферты ( сабантуй Малмыж)</t>
  </si>
  <si>
    <t>По сравнению с 2012 г. "исполнение"</t>
  </si>
  <si>
    <t>на 01.02.2013 г.</t>
  </si>
  <si>
    <t>на 08.02.2013 г.</t>
  </si>
  <si>
    <t>в т.ч. февраль</t>
  </si>
  <si>
    <t>на 15.02.2013 г.</t>
  </si>
  <si>
    <t>на 22.02.2013 г.</t>
  </si>
  <si>
    <t>на 01.03.2013 г.</t>
  </si>
  <si>
    <t>Межбюджетные трансферты ( РКМ - 272-р, для повыш.з/п центр-х бух-й)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</si>
</sst>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vertical="justify"/>
    </xf>
    <xf numFmtId="0" fontId="2" fillId="0" borderId="5" xfId="1" applyFont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164" fontId="2" fillId="2" borderId="5" xfId="1" applyNumberFormat="1" applyFont="1" applyFill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justify" vertical="center"/>
    </xf>
    <xf numFmtId="164" fontId="2" fillId="2" borderId="0" xfId="1" applyNumberFormat="1" applyFont="1" applyFill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164" fontId="3" fillId="2" borderId="6" xfId="1" applyNumberFormat="1" applyFont="1" applyFill="1" applyBorder="1" applyAlignment="1">
      <alignment horizontal="center"/>
    </xf>
    <xf numFmtId="0" fontId="2" fillId="0" borderId="4" xfId="1" applyFont="1" applyBorder="1" applyAlignment="1">
      <alignment vertical="justify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2" fillId="0" borderId="0" xfId="1" applyNumberFormat="1" applyFont="1"/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164" fontId="1" fillId="0" borderId="0" xfId="1" applyNumberFormat="1"/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1" xfId="1" applyFont="1" applyBorder="1" applyAlignment="1">
      <alignment horizontal="center"/>
    </xf>
    <xf numFmtId="164" fontId="5" fillId="0" borderId="2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 vertical="justify" wrapText="1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zoomScale="80" zoomScaleNormal="80" workbookViewId="0">
      <pane xSplit="1" ySplit="9" topLeftCell="C10" activePane="bottomRight" state="frozen"/>
      <selection pane="topRight" activeCell="B1" sqref="B1"/>
      <selection pane="bottomLeft" activeCell="A10" sqref="A10"/>
      <selection pane="bottomRight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1"/>
    </row>
    <row r="3" spans="1:13" ht="20.25">
      <c r="A3" s="54" t="s">
        <v>52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55" t="s">
        <v>3</v>
      </c>
      <c r="B5" s="58" t="s">
        <v>4</v>
      </c>
      <c r="C5" s="59"/>
      <c r="D5" s="59"/>
      <c r="E5" s="60" t="s">
        <v>47</v>
      </c>
      <c r="F5" s="61"/>
      <c r="G5" s="61"/>
      <c r="H5" s="61"/>
      <c r="I5" s="61"/>
      <c r="J5" s="62"/>
      <c r="K5" s="49" t="s">
        <v>51</v>
      </c>
      <c r="L5" s="49"/>
      <c r="M5" s="1"/>
    </row>
    <row r="6" spans="1:13" ht="22.5" customHeight="1">
      <c r="A6" s="56"/>
      <c r="B6" s="63" t="s">
        <v>5</v>
      </c>
      <c r="C6" s="55" t="s">
        <v>6</v>
      </c>
      <c r="D6" s="55" t="s">
        <v>7</v>
      </c>
      <c r="E6" s="63" t="s">
        <v>8</v>
      </c>
      <c r="F6" s="51" t="s">
        <v>49</v>
      </c>
      <c r="G6" s="55" t="s">
        <v>6</v>
      </c>
      <c r="H6" s="55" t="s">
        <v>7</v>
      </c>
      <c r="I6" s="48" t="s">
        <v>48</v>
      </c>
      <c r="J6" s="49" t="s">
        <v>9</v>
      </c>
      <c r="K6" s="49"/>
      <c r="L6" s="49"/>
      <c r="M6" s="1"/>
    </row>
    <row r="7" spans="1:13" ht="20.25">
      <c r="A7" s="57"/>
      <c r="B7" s="64"/>
      <c r="C7" s="57"/>
      <c r="D7" s="57"/>
      <c r="E7" s="64"/>
      <c r="F7" s="52"/>
      <c r="G7" s="57"/>
      <c r="H7" s="57"/>
      <c r="I7" s="48"/>
      <c r="J7" s="49"/>
      <c r="K7" s="3" t="s">
        <v>10</v>
      </c>
      <c r="L7" s="3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 hidden="1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 hidden="1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 hidden="1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 hidden="1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50" t="s">
        <v>44</v>
      </c>
      <c r="B43" s="50"/>
      <c r="C43" s="50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H6:H7"/>
    <mergeCell ref="I6:I7"/>
    <mergeCell ref="J6:J7"/>
    <mergeCell ref="A43:C43"/>
    <mergeCell ref="F6:F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</mergeCells>
  <pageMargins left="0.19685039370078741" right="0.19685039370078741" top="0.19685039370078741" bottom="0.19685039370078741" header="0" footer="0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workbookViewId="0">
      <selection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1"/>
    </row>
    <row r="3" spans="1:13" ht="20.25">
      <c r="A3" s="54" t="s">
        <v>52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55" t="s">
        <v>3</v>
      </c>
      <c r="B5" s="58" t="s">
        <v>4</v>
      </c>
      <c r="C5" s="59"/>
      <c r="D5" s="59"/>
      <c r="E5" s="60" t="s">
        <v>47</v>
      </c>
      <c r="F5" s="61"/>
      <c r="G5" s="61"/>
      <c r="H5" s="61"/>
      <c r="I5" s="61"/>
      <c r="J5" s="62"/>
      <c r="K5" s="49" t="s">
        <v>51</v>
      </c>
      <c r="L5" s="49"/>
      <c r="M5" s="1"/>
    </row>
    <row r="6" spans="1:13" ht="22.5" customHeight="1">
      <c r="A6" s="56"/>
      <c r="B6" s="63" t="s">
        <v>5</v>
      </c>
      <c r="C6" s="55" t="s">
        <v>6</v>
      </c>
      <c r="D6" s="55" t="s">
        <v>7</v>
      </c>
      <c r="E6" s="63" t="s">
        <v>8</v>
      </c>
      <c r="F6" s="51" t="s">
        <v>49</v>
      </c>
      <c r="G6" s="55" t="s">
        <v>6</v>
      </c>
      <c r="H6" s="55" t="s">
        <v>7</v>
      </c>
      <c r="I6" s="48" t="s">
        <v>48</v>
      </c>
      <c r="J6" s="49" t="s">
        <v>9</v>
      </c>
      <c r="K6" s="49"/>
      <c r="L6" s="49"/>
      <c r="M6" s="1"/>
    </row>
    <row r="7" spans="1:13" ht="20.25">
      <c r="A7" s="57"/>
      <c r="B7" s="64"/>
      <c r="C7" s="57"/>
      <c r="D7" s="57"/>
      <c r="E7" s="64"/>
      <c r="F7" s="52"/>
      <c r="G7" s="57"/>
      <c r="H7" s="57"/>
      <c r="I7" s="48"/>
      <c r="J7" s="49"/>
      <c r="K7" s="42" t="s">
        <v>10</v>
      </c>
      <c r="L7" s="42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50" t="s">
        <v>44</v>
      </c>
      <c r="B43" s="50"/>
      <c r="C43" s="50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A43:C43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opLeftCell="B1" workbookViewId="0">
      <selection activeCell="B1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20.25">
      <c r="A3" s="54" t="s">
        <v>53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5" t="s">
        <v>3</v>
      </c>
      <c r="B5" s="58" t="s">
        <v>4</v>
      </c>
      <c r="C5" s="59"/>
      <c r="D5" s="59"/>
      <c r="E5" s="60" t="s">
        <v>47</v>
      </c>
      <c r="F5" s="61"/>
      <c r="G5" s="61"/>
      <c r="H5" s="61"/>
      <c r="I5" s="61"/>
      <c r="J5" s="62"/>
      <c r="K5" s="49" t="s">
        <v>51</v>
      </c>
      <c r="L5" s="49"/>
    </row>
    <row r="6" spans="1:12" ht="22.5" customHeight="1">
      <c r="A6" s="56"/>
      <c r="B6" s="63" t="s">
        <v>5</v>
      </c>
      <c r="C6" s="55" t="s">
        <v>6</v>
      </c>
      <c r="D6" s="55" t="s">
        <v>7</v>
      </c>
      <c r="E6" s="63" t="s">
        <v>8</v>
      </c>
      <c r="F6" s="51" t="s">
        <v>49</v>
      </c>
      <c r="G6" s="55" t="s">
        <v>6</v>
      </c>
      <c r="H6" s="55" t="s">
        <v>7</v>
      </c>
      <c r="I6" s="48" t="s">
        <v>54</v>
      </c>
      <c r="J6" s="49" t="s">
        <v>9</v>
      </c>
      <c r="K6" s="49"/>
      <c r="L6" s="49"/>
    </row>
    <row r="7" spans="1:12" ht="20.25">
      <c r="A7" s="57"/>
      <c r="B7" s="64"/>
      <c r="C7" s="57"/>
      <c r="D7" s="57"/>
      <c r="E7" s="64"/>
      <c r="F7" s="52"/>
      <c r="G7" s="57"/>
      <c r="H7" s="57"/>
      <c r="I7" s="48"/>
      <c r="J7" s="49"/>
      <c r="K7" s="42" t="s">
        <v>10</v>
      </c>
      <c r="L7" s="42" t="s">
        <v>11</v>
      </c>
    </row>
    <row r="8" spans="1:12" ht="20.25">
      <c r="A8" s="32" t="s">
        <v>12</v>
      </c>
      <c r="B8" s="36">
        <v>166868</v>
      </c>
      <c r="C8" s="40">
        <v>11111.3</v>
      </c>
      <c r="D8" s="30">
        <f>C8/B8*100</f>
        <v>6.6587362466140902</v>
      </c>
      <c r="E8" s="26">
        <v>187313</v>
      </c>
      <c r="F8" s="26">
        <v>35849</v>
      </c>
      <c r="G8" s="27">
        <v>13215.7</v>
      </c>
      <c r="H8" s="29">
        <f>G8/F8*100</f>
        <v>36.864905576166699</v>
      </c>
      <c r="I8" s="26">
        <v>2775.9</v>
      </c>
      <c r="J8" s="27">
        <v>2775.9</v>
      </c>
      <c r="K8" s="31">
        <f>G8-C8</f>
        <v>2104.4000000000015</v>
      </c>
      <c r="L8" s="28"/>
    </row>
    <row r="9" spans="1:12" ht="40.5" customHeight="1">
      <c r="A9" s="4" t="s">
        <v>13</v>
      </c>
      <c r="B9" s="35">
        <v>274220.5</v>
      </c>
      <c r="C9" s="41">
        <v>41535.800000000003</v>
      </c>
      <c r="D9" s="30">
        <f>C9/B9*100</f>
        <v>15.14686174082536</v>
      </c>
      <c r="E9" s="37">
        <f>E10+E11+E12+E13+E14+E15+E16+E17+E18+E19+E20+E21+E22+E23+E24+E25+E26+E27+E28+E29+E30+E31+E32+E33+E34+E35+E36+E37+E38</f>
        <v>325553.7</v>
      </c>
      <c r="F9" s="37">
        <f t="shared" ref="F9:G9" si="0">F10+F11+F12+F13+F14+F15+F16+F17+F18+F19+F20+F21+F22+F23+F24+F25+F26+F27+F28+F29+F30+F31+F32+F33+F34+F35+F36+F37+F38</f>
        <v>71930.999999999985</v>
      </c>
      <c r="G9" s="37">
        <f t="shared" si="0"/>
        <v>65727.200000000012</v>
      </c>
      <c r="H9" s="29">
        <f t="shared" ref="H9:H38" si="1">G9/F9*100</f>
        <v>91.375345817519602</v>
      </c>
      <c r="I9" s="37">
        <f t="shared" ref="I9" si="2">I10+I11+I12+I13+I14+I15+I16+I17+I18+I19+I20+I21+I22+I23+I24+I25+I26+I27+I28+I29+I30+I31+I32+I33+I34+I35+I36+I37+I38</f>
        <v>37652.199999999997</v>
      </c>
      <c r="J9" s="37">
        <f t="shared" ref="J9" si="3">J10+J11+J12+J13+J14+J15+J16+J17+J18+J19+J20+J21+J22+J23+J24+J25+J26+J27+J28+J29+J30+J31+J32+J33+J34+J35+J36+J37+J38</f>
        <v>37652.199999999997</v>
      </c>
      <c r="K9" s="31">
        <f>G9-C9</f>
        <v>24191.400000000009</v>
      </c>
      <c r="L9" s="5"/>
    </row>
    <row r="10" spans="1:12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>
        <v>6651.3</v>
      </c>
      <c r="K10" s="7"/>
      <c r="L10" s="7"/>
    </row>
    <row r="11" spans="1:12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>
        <v>1749.7</v>
      </c>
      <c r="K11" s="7"/>
      <c r="L11" s="7"/>
    </row>
    <row r="12" spans="1:12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>
        <v>4308</v>
      </c>
      <c r="K12" s="7"/>
      <c r="L12" s="7"/>
    </row>
    <row r="13" spans="1:12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>
        <v>273.8</v>
      </c>
      <c r="K13" s="7"/>
      <c r="L13" s="7"/>
    </row>
    <row r="14" spans="1:12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>
        <v>2.2999999999999998</v>
      </c>
      <c r="K14" s="7"/>
      <c r="L14" s="7"/>
    </row>
    <row r="15" spans="1:12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2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>
        <v>24222.400000000001</v>
      </c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>
        <v>31.9</v>
      </c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>
        <v>15.5</v>
      </c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0</v>
      </c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>
        <v>37.700000000000003</v>
      </c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>
        <v>2.4</v>
      </c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>
        <v>0</v>
      </c>
      <c r="H27" s="29" t="e">
        <f t="shared" si="1"/>
        <v>#DIV/0!</v>
      </c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>
        <v>324.7</v>
      </c>
      <c r="F28" s="13">
        <v>324.7</v>
      </c>
      <c r="G28" s="13">
        <v>649.4</v>
      </c>
      <c r="H28" s="29">
        <f t="shared" si="1"/>
        <v>200</v>
      </c>
      <c r="I28" s="7">
        <v>324.7</v>
      </c>
      <c r="J28" s="7">
        <v>324.7</v>
      </c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65</v>
      </c>
      <c r="H29" s="29">
        <f t="shared" si="1"/>
        <v>66.735112936344962</v>
      </c>
      <c r="I29" s="7">
        <v>32.5</v>
      </c>
      <c r="J29" s="7">
        <v>32.5</v>
      </c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50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20.25" hidden="1">
      <c r="A37" s="11" t="s">
        <v>41</v>
      </c>
      <c r="B37" s="9"/>
      <c r="C37" s="9"/>
      <c r="D37" s="12"/>
      <c r="E37" s="7"/>
      <c r="F37" s="13"/>
      <c r="G37" s="13">
        <v>0</v>
      </c>
      <c r="H37" s="29"/>
      <c r="I37" s="7"/>
      <c r="J37" s="7"/>
      <c r="K37" s="7"/>
      <c r="L37" s="7"/>
    </row>
    <row r="38" spans="1:12" ht="40.5">
      <c r="A38" s="11" t="s">
        <v>42</v>
      </c>
      <c r="B38" s="9"/>
      <c r="C38" s="9"/>
      <c r="D38" s="12"/>
      <c r="E38" s="7">
        <v>2539</v>
      </c>
      <c r="F38" s="13">
        <v>507.8</v>
      </c>
      <c r="G38" s="13">
        <v>0</v>
      </c>
      <c r="H38" s="29">
        <f t="shared" si="1"/>
        <v>0</v>
      </c>
      <c r="I38" s="7"/>
      <c r="J38" s="13"/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52647.100000000006</v>
      </c>
      <c r="D39" s="14">
        <v>104.72529463682079</v>
      </c>
      <c r="E39" s="5">
        <f t="shared" ref="E39:L39" si="4">E8+E9</f>
        <v>512866.7</v>
      </c>
      <c r="F39" s="5">
        <f t="shared" si="4"/>
        <v>107779.99999999999</v>
      </c>
      <c r="G39" s="5">
        <f t="shared" si="4"/>
        <v>78942.900000000009</v>
      </c>
      <c r="H39" s="34">
        <v>105.58205212128213</v>
      </c>
      <c r="I39" s="5">
        <f t="shared" si="4"/>
        <v>40428.1</v>
      </c>
      <c r="J39" s="5">
        <f t="shared" si="4"/>
        <v>40428.1</v>
      </c>
      <c r="K39" s="5">
        <f t="shared" si="4"/>
        <v>26295.80000000001</v>
      </c>
      <c r="L39" s="5">
        <f t="shared" si="4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0" t="s">
        <v>44</v>
      </c>
      <c r="B42" s="50"/>
      <c r="C42" s="50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.19685039370078741" top="0" bottom="0" header="0" footer="0"/>
  <pageSetup paperSize="9" scale="6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zoomScale="50" zoomScaleNormal="50" workbookViewId="0">
      <selection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0.25">
      <c r="A3" s="54" t="s">
        <v>55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5" t="s">
        <v>3</v>
      </c>
      <c r="B5" s="58" t="s">
        <v>4</v>
      </c>
      <c r="C5" s="59"/>
      <c r="D5" s="59"/>
      <c r="E5" s="60" t="s">
        <v>47</v>
      </c>
      <c r="F5" s="61"/>
      <c r="G5" s="61"/>
      <c r="H5" s="61"/>
      <c r="I5" s="61"/>
      <c r="J5" s="62"/>
      <c r="K5" s="49" t="s">
        <v>51</v>
      </c>
      <c r="L5" s="49"/>
    </row>
    <row r="6" spans="1:13" ht="22.5" customHeight="1">
      <c r="A6" s="56"/>
      <c r="B6" s="63" t="s">
        <v>5</v>
      </c>
      <c r="C6" s="55" t="s">
        <v>6</v>
      </c>
      <c r="D6" s="55" t="s">
        <v>7</v>
      </c>
      <c r="E6" s="63" t="s">
        <v>8</v>
      </c>
      <c r="F6" s="51" t="s">
        <v>49</v>
      </c>
      <c r="G6" s="55" t="s">
        <v>6</v>
      </c>
      <c r="H6" s="55" t="s">
        <v>7</v>
      </c>
      <c r="I6" s="48" t="s">
        <v>54</v>
      </c>
      <c r="J6" s="49" t="s">
        <v>9</v>
      </c>
      <c r="K6" s="49"/>
      <c r="L6" s="49"/>
    </row>
    <row r="7" spans="1:13" ht="20.25">
      <c r="A7" s="57"/>
      <c r="B7" s="64"/>
      <c r="C7" s="57"/>
      <c r="D7" s="57"/>
      <c r="E7" s="64"/>
      <c r="F7" s="52"/>
      <c r="G7" s="57"/>
      <c r="H7" s="57"/>
      <c r="I7" s="48"/>
      <c r="J7" s="49"/>
      <c r="K7" s="43" t="s">
        <v>10</v>
      </c>
      <c r="L7" s="43" t="s">
        <v>11</v>
      </c>
    </row>
    <row r="8" spans="1:13" ht="20.25">
      <c r="A8" s="32" t="s">
        <v>12</v>
      </c>
      <c r="B8" s="36">
        <v>166868</v>
      </c>
      <c r="C8" s="40">
        <v>15648.9</v>
      </c>
      <c r="D8" s="30">
        <f>C8/B8*100</f>
        <v>9.378011362274373</v>
      </c>
      <c r="E8" s="26">
        <v>187313</v>
      </c>
      <c r="F8" s="26">
        <v>35849</v>
      </c>
      <c r="G8" s="27">
        <v>19576.900000000001</v>
      </c>
      <c r="H8" s="29">
        <f>G8/F8*100</f>
        <v>54.609333593684624</v>
      </c>
      <c r="I8" s="26">
        <v>9137.1</v>
      </c>
      <c r="J8" s="27">
        <v>6361.2</v>
      </c>
      <c r="K8" s="31">
        <f>G8-C8</f>
        <v>3928.0000000000018</v>
      </c>
      <c r="L8" s="28"/>
    </row>
    <row r="9" spans="1:13" ht="40.5" customHeight="1">
      <c r="A9" s="4" t="s">
        <v>13</v>
      </c>
      <c r="B9" s="35">
        <v>274220.5</v>
      </c>
      <c r="C9" s="41">
        <v>42535.799999999988</v>
      </c>
      <c r="D9" s="30">
        <f>C9/B9*100</f>
        <v>15.511531778258734</v>
      </c>
      <c r="E9" s="37">
        <f>E10+E11+E12+E13+E14+E15+E16+E17+E18+E19+E20+E21+E22+E23+E24+E25+E26+E27+E28+E29+E30+E31+E32+E33+E34+E35+E36+E37+E38</f>
        <v>325553.7</v>
      </c>
      <c r="F9" s="37">
        <f t="shared" ref="F9:G9" si="0">F10+F11+F12+F13+F14+F15+F16+F17+F18+F19+F20+F21+F22+F23+F24+F25+F26+F27+F28+F29+F30+F31+F32+F33+F34+F35+F36+F37+F38</f>
        <v>71930.999999999985</v>
      </c>
      <c r="G9" s="37">
        <f t="shared" si="0"/>
        <v>65836.100000000006</v>
      </c>
      <c r="H9" s="29">
        <f t="shared" ref="H9:H38" si="1">G9/F9*100</f>
        <v>91.526740904477933</v>
      </c>
      <c r="I9" s="37">
        <f t="shared" ref="I9:J9" si="2">I10+I11+I12+I13+I14+I15+I16+I17+I18+I19+I20+I21+I22+I23+I24+I25+I26+I27+I28+I29+I30+I31+I32+I33+I34+I35+I36+I37+I38</f>
        <v>37761.1</v>
      </c>
      <c r="J9" s="37">
        <f t="shared" si="2"/>
        <v>108.9</v>
      </c>
      <c r="K9" s="31">
        <f>G9-C9</f>
        <v>23300.300000000017</v>
      </c>
      <c r="L9" s="5"/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108.9</v>
      </c>
      <c r="H19" s="29">
        <f t="shared" si="1"/>
        <v>60</v>
      </c>
      <c r="I19" s="7">
        <v>108.9</v>
      </c>
      <c r="J19" s="7">
        <v>108.9</v>
      </c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>
        <v>0</v>
      </c>
      <c r="H27" s="29" t="e">
        <f t="shared" si="1"/>
        <v>#DIV/0!</v>
      </c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>
        <v>324.7</v>
      </c>
      <c r="F28" s="13">
        <v>324.7</v>
      </c>
      <c r="G28" s="13">
        <v>649.4</v>
      </c>
      <c r="H28" s="29">
        <f t="shared" si="1"/>
        <v>200</v>
      </c>
      <c r="I28" s="7">
        <v>324.7</v>
      </c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65</v>
      </c>
      <c r="H29" s="29">
        <f t="shared" si="1"/>
        <v>66.735112936344962</v>
      </c>
      <c r="I29" s="7">
        <v>32.5</v>
      </c>
      <c r="J29" s="7"/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50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20.25" hidden="1">
      <c r="A37" s="11" t="s">
        <v>41</v>
      </c>
      <c r="B37" s="9"/>
      <c r="C37" s="9"/>
      <c r="D37" s="12"/>
      <c r="E37" s="7"/>
      <c r="F37" s="13"/>
      <c r="G37" s="13">
        <v>0</v>
      </c>
      <c r="H37" s="29"/>
      <c r="I37" s="7"/>
      <c r="J37" s="7"/>
      <c r="K37" s="7"/>
      <c r="L37" s="7"/>
    </row>
    <row r="38" spans="1:12" ht="40.5">
      <c r="A38" s="11" t="s">
        <v>42</v>
      </c>
      <c r="B38" s="9"/>
      <c r="C38" s="9"/>
      <c r="D38" s="12"/>
      <c r="E38" s="7">
        <v>2539</v>
      </c>
      <c r="F38" s="13">
        <v>507.8</v>
      </c>
      <c r="G38" s="13">
        <v>0</v>
      </c>
      <c r="H38" s="29">
        <f t="shared" si="1"/>
        <v>0</v>
      </c>
      <c r="I38" s="7"/>
      <c r="J38" s="13"/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58184.69999999999</v>
      </c>
      <c r="D39" s="14">
        <v>104.72529463682079</v>
      </c>
      <c r="E39" s="5">
        <f t="shared" ref="E39:L39" si="3">E8+E9</f>
        <v>512866.7</v>
      </c>
      <c r="F39" s="5">
        <f t="shared" si="3"/>
        <v>107779.99999999999</v>
      </c>
      <c r="G39" s="5">
        <f t="shared" si="3"/>
        <v>85413</v>
      </c>
      <c r="H39" s="34">
        <v>105.58205212128213</v>
      </c>
      <c r="I39" s="5">
        <f t="shared" si="3"/>
        <v>46898.2</v>
      </c>
      <c r="J39" s="5">
        <f t="shared" si="3"/>
        <v>6470.0999999999995</v>
      </c>
      <c r="K39" s="5">
        <f t="shared" si="3"/>
        <v>27228.300000000017</v>
      </c>
      <c r="L39" s="5">
        <f t="shared" si="3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0" t="s">
        <v>44</v>
      </c>
      <c r="B42" s="50"/>
      <c r="C42" s="50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6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"/>
  <sheetViews>
    <sheetView zoomScale="60" zoomScaleNormal="60" workbookViewId="0">
      <selection activeCell="G10" sqref="G10:G28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0.25">
      <c r="A3" s="54" t="s">
        <v>56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5" t="s">
        <v>3</v>
      </c>
      <c r="B5" s="58" t="s">
        <v>4</v>
      </c>
      <c r="C5" s="59"/>
      <c r="D5" s="59"/>
      <c r="E5" s="60" t="s">
        <v>47</v>
      </c>
      <c r="F5" s="61"/>
      <c r="G5" s="61"/>
      <c r="H5" s="61"/>
      <c r="I5" s="61"/>
      <c r="J5" s="62"/>
      <c r="K5" s="49" t="s">
        <v>51</v>
      </c>
      <c r="L5" s="49"/>
    </row>
    <row r="6" spans="1:13" ht="22.5" customHeight="1">
      <c r="A6" s="56"/>
      <c r="B6" s="63" t="s">
        <v>5</v>
      </c>
      <c r="C6" s="55" t="s">
        <v>6</v>
      </c>
      <c r="D6" s="55" t="s">
        <v>7</v>
      </c>
      <c r="E6" s="63" t="s">
        <v>8</v>
      </c>
      <c r="F6" s="51" t="s">
        <v>49</v>
      </c>
      <c r="G6" s="55" t="s">
        <v>6</v>
      </c>
      <c r="H6" s="55" t="s">
        <v>7</v>
      </c>
      <c r="I6" s="48" t="s">
        <v>54</v>
      </c>
      <c r="J6" s="49" t="s">
        <v>9</v>
      </c>
      <c r="K6" s="49"/>
      <c r="L6" s="49"/>
    </row>
    <row r="7" spans="1:13" ht="20.25">
      <c r="A7" s="57"/>
      <c r="B7" s="64"/>
      <c r="C7" s="57"/>
      <c r="D7" s="57"/>
      <c r="E7" s="64"/>
      <c r="F7" s="52"/>
      <c r="G7" s="57"/>
      <c r="H7" s="57"/>
      <c r="I7" s="48"/>
      <c r="J7" s="49"/>
      <c r="K7" s="44" t="s">
        <v>10</v>
      </c>
      <c r="L7" s="44" t="s">
        <v>11</v>
      </c>
    </row>
    <row r="8" spans="1:13" ht="20.25">
      <c r="A8" s="32" t="s">
        <v>12</v>
      </c>
      <c r="B8" s="36">
        <v>166868</v>
      </c>
      <c r="C8" s="40">
        <v>17634.2</v>
      </c>
      <c r="D8" s="30">
        <f>C8/B8*100</f>
        <v>10.567754152983197</v>
      </c>
      <c r="E8" s="26">
        <v>187313</v>
      </c>
      <c r="F8" s="26">
        <v>35849</v>
      </c>
      <c r="G8" s="27">
        <v>22745.8</v>
      </c>
      <c r="H8" s="29">
        <f>G8/F8*100</f>
        <v>63.44891070880638</v>
      </c>
      <c r="I8" s="26">
        <v>15650</v>
      </c>
      <c r="J8" s="27">
        <v>3168.9</v>
      </c>
      <c r="K8" s="31">
        <f>G8-C8</f>
        <v>5111.5999999999985</v>
      </c>
      <c r="L8" s="28"/>
    </row>
    <row r="9" spans="1:13" ht="40.5" customHeight="1">
      <c r="A9" s="4" t="s">
        <v>13</v>
      </c>
      <c r="B9" s="35">
        <v>274220.5</v>
      </c>
      <c r="C9" s="41">
        <v>49755.6</v>
      </c>
      <c r="D9" s="30">
        <f>C9/B9*100</f>
        <v>18.14437651452025</v>
      </c>
      <c r="E9" s="37">
        <f>E10+E11+E12+E13+E14+E15+E16+E17+E18+E19+E20+E21+E22+E23+E24+E25+E26+E27+E28+E29+E30+E31+E32+E33+E34+E35+E36+E37</f>
        <v>325553.7</v>
      </c>
      <c r="F9" s="37">
        <f t="shared" ref="F9:G9" si="0">F10+F11+F12+F13+F14+F15+F16+F17+F18+F19+F20+F21+F22+F23+F24+F25+F26+F27+F28+F29+F30+F31+F32+F33+F34+F35+F36+F37</f>
        <v>71930.999999999985</v>
      </c>
      <c r="G9" s="37">
        <f t="shared" si="0"/>
        <v>66136.5</v>
      </c>
      <c r="H9" s="29">
        <f t="shared" ref="H9:H37" si="1">G9/F9*100</f>
        <v>91.944363348208725</v>
      </c>
      <c r="I9" s="37">
        <f t="shared" ref="I9" si="2">I10+I11+I12+I13+I14+I15+I16+I17+I18+I19+I20+I21+I22+I23+I24+I25+I26+I27+I28+I29+I30+I31+I32+I33+I34+I35+I36+I37</f>
        <v>37761.1</v>
      </c>
      <c r="J9" s="37">
        <f t="shared" ref="J9" si="3">J10+J11+J12+J13+J14+J15+J16+J17+J18+J19+J20+J21+J22+J23+J24+J25+J26+J27+J28+J29+J30+J31+J32+J33+J34+J35+J36+J37</f>
        <v>0</v>
      </c>
      <c r="K9" s="31">
        <f>G9-C9</f>
        <v>16380.900000000001</v>
      </c>
      <c r="L9" s="5"/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13302.7</v>
      </c>
      <c r="H10" s="29">
        <f t="shared" si="1"/>
        <v>66.666833717550361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3499.3</v>
      </c>
      <c r="H11" s="29">
        <f t="shared" si="1"/>
        <v>66.66603162507144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8616</v>
      </c>
      <c r="H12" s="29">
        <f t="shared" si="1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547.6</v>
      </c>
      <c r="H13" s="29">
        <f t="shared" si="1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47">
        <v>4.6999999999999993</v>
      </c>
      <c r="H14" s="29">
        <f t="shared" si="1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47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47">
        <v>36333.600000000006</v>
      </c>
      <c r="H16" s="29">
        <f t="shared" si="1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47">
        <v>63.8</v>
      </c>
      <c r="H17" s="29">
        <f t="shared" si="1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31</v>
      </c>
      <c r="H18" s="29">
        <f t="shared" si="1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108.9</v>
      </c>
      <c r="H19" s="29">
        <f t="shared" si="1"/>
        <v>60</v>
      </c>
      <c r="I19" s="7">
        <v>108.9</v>
      </c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75.400000000000006</v>
      </c>
      <c r="H21" s="29">
        <f t="shared" si="1"/>
        <v>66.725663716814168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4.8</v>
      </c>
      <c r="H22" s="29">
        <f t="shared" si="1"/>
        <v>65.753424657534239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47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31</v>
      </c>
      <c r="B26" s="9"/>
      <c r="C26" s="9"/>
      <c r="D26" s="12"/>
      <c r="E26" s="38"/>
      <c r="F26" s="13"/>
      <c r="G26" s="47">
        <v>0</v>
      </c>
      <c r="H26" s="29" t="e">
        <f t="shared" si="1"/>
        <v>#DIV/0!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324.7</v>
      </c>
      <c r="F27" s="13">
        <v>324.7</v>
      </c>
      <c r="G27" s="47">
        <v>949.9</v>
      </c>
      <c r="H27" s="29">
        <f t="shared" si="1"/>
        <v>292.54696643055127</v>
      </c>
      <c r="I27" s="7">
        <v>324.7</v>
      </c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64.900000000000006</v>
      </c>
      <c r="H28" s="29">
        <f t="shared" si="1"/>
        <v>66.632443531827505</v>
      </c>
      <c r="I28" s="7">
        <v>32.5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1"/>
        <v>0</v>
      </c>
      <c r="I37" s="7"/>
      <c r="J37" s="13"/>
      <c r="K37" s="7"/>
      <c r="L37" s="13"/>
    </row>
    <row r="38" spans="1:12" ht="20.25">
      <c r="A38" s="19" t="s">
        <v>43</v>
      </c>
      <c r="B38" s="5">
        <f>B8+B9</f>
        <v>441088.5</v>
      </c>
      <c r="C38" s="5">
        <f>C8+C9</f>
        <v>67389.8</v>
      </c>
      <c r="D38" s="14">
        <v>104.72529463682079</v>
      </c>
      <c r="E38" s="5">
        <f t="shared" ref="E38:L38" si="4">E8+E9</f>
        <v>512866.7</v>
      </c>
      <c r="F38" s="5">
        <f t="shared" si="4"/>
        <v>107779.99999999999</v>
      </c>
      <c r="G38" s="5">
        <f t="shared" si="4"/>
        <v>88882.3</v>
      </c>
      <c r="H38" s="34">
        <v>105.58205212128213</v>
      </c>
      <c r="I38" s="5">
        <f t="shared" si="4"/>
        <v>53411.1</v>
      </c>
      <c r="J38" s="5">
        <f t="shared" si="4"/>
        <v>3168.9</v>
      </c>
      <c r="K38" s="5">
        <f t="shared" si="4"/>
        <v>21492.5</v>
      </c>
      <c r="L38" s="5">
        <f t="shared" si="4"/>
        <v>0</v>
      </c>
    </row>
    <row r="39" spans="1:12" ht="20.25">
      <c r="A39" s="22"/>
      <c r="B39" s="23"/>
      <c r="C39" s="23"/>
      <c r="D39" s="24"/>
      <c r="E39" s="23"/>
      <c r="F39" s="23"/>
      <c r="G39" s="23"/>
      <c r="H39" s="24"/>
      <c r="I39" s="23"/>
      <c r="J39" s="23"/>
      <c r="K39" s="25"/>
      <c r="L39" s="25"/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3"/>
    </row>
    <row r="41" spans="1:12" ht="20.25">
      <c r="A41" s="50" t="s">
        <v>44</v>
      </c>
      <c r="B41" s="50"/>
      <c r="C41" s="50"/>
      <c r="D41" s="2" t="s">
        <v>2</v>
      </c>
      <c r="E41" s="2" t="s">
        <v>45</v>
      </c>
      <c r="F41" s="2"/>
      <c r="G41" s="1"/>
      <c r="H41" s="1"/>
      <c r="I41" s="2" t="s">
        <v>46</v>
      </c>
      <c r="J41" s="1"/>
    </row>
    <row r="44" spans="1:12" ht="20.25">
      <c r="A44" s="16"/>
      <c r="B44" s="15"/>
      <c r="C44" s="15"/>
      <c r="D44" s="17"/>
      <c r="E44" s="15"/>
      <c r="F44" s="15"/>
      <c r="G44" s="15"/>
      <c r="H44" s="17"/>
      <c r="I44" s="15"/>
      <c r="J44" s="15"/>
    </row>
    <row r="45" spans="1:12" ht="20.25">
      <c r="A45" s="1"/>
      <c r="B45" s="15"/>
      <c r="C45" s="15"/>
      <c r="D45" s="17"/>
      <c r="E45" s="15"/>
      <c r="F45" s="15"/>
      <c r="G45" s="15"/>
      <c r="H45" s="17"/>
      <c r="I45" s="15"/>
      <c r="J45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1:C41"/>
    <mergeCell ref="E6:E7"/>
    <mergeCell ref="F6:F7"/>
    <mergeCell ref="G6:G7"/>
    <mergeCell ref="H6:H7"/>
  </mergeCells>
  <pageMargins left="0" right="0" top="0" bottom="0" header="0" footer="0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tabSelected="1" zoomScale="50" zoomScaleNormal="5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38" sqref="J26:J38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0.25">
      <c r="A3" s="54" t="s">
        <v>57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5" t="s">
        <v>3</v>
      </c>
      <c r="B5" s="58" t="s">
        <v>4</v>
      </c>
      <c r="C5" s="59"/>
      <c r="D5" s="59"/>
      <c r="E5" s="60" t="s">
        <v>47</v>
      </c>
      <c r="F5" s="61"/>
      <c r="G5" s="61"/>
      <c r="H5" s="61"/>
      <c r="I5" s="61"/>
      <c r="J5" s="62"/>
      <c r="K5" s="49" t="s">
        <v>51</v>
      </c>
      <c r="L5" s="49"/>
    </row>
    <row r="6" spans="1:13" ht="22.5" customHeight="1">
      <c r="A6" s="56"/>
      <c r="B6" s="63" t="s">
        <v>5</v>
      </c>
      <c r="C6" s="55" t="s">
        <v>6</v>
      </c>
      <c r="D6" s="55" t="s">
        <v>7</v>
      </c>
      <c r="E6" s="63" t="s">
        <v>8</v>
      </c>
      <c r="F6" s="51" t="s">
        <v>49</v>
      </c>
      <c r="G6" s="55" t="s">
        <v>6</v>
      </c>
      <c r="H6" s="55" t="s">
        <v>7</v>
      </c>
      <c r="I6" s="48" t="s">
        <v>54</v>
      </c>
      <c r="J6" s="49" t="s">
        <v>9</v>
      </c>
      <c r="K6" s="49"/>
      <c r="L6" s="49"/>
    </row>
    <row r="7" spans="1:13" ht="20.25">
      <c r="A7" s="57"/>
      <c r="B7" s="64"/>
      <c r="C7" s="57"/>
      <c r="D7" s="57"/>
      <c r="E7" s="64"/>
      <c r="F7" s="52"/>
      <c r="G7" s="57"/>
      <c r="H7" s="57"/>
      <c r="I7" s="48"/>
      <c r="J7" s="49"/>
      <c r="K7" s="46" t="s">
        <v>10</v>
      </c>
      <c r="L7" s="46" t="s">
        <v>11</v>
      </c>
    </row>
    <row r="8" spans="1:13" ht="20.25">
      <c r="A8" s="32" t="s">
        <v>12</v>
      </c>
      <c r="B8" s="36">
        <v>166868</v>
      </c>
      <c r="C8" s="40">
        <v>19654.3</v>
      </c>
      <c r="D8" s="30">
        <f>C8/B8*100</f>
        <v>11.77835175108469</v>
      </c>
      <c r="E8" s="26">
        <v>187313</v>
      </c>
      <c r="F8" s="26">
        <v>35849</v>
      </c>
      <c r="G8" s="27">
        <v>26110.43</v>
      </c>
      <c r="H8" s="29">
        <f>G8/F8*100</f>
        <v>72.83447237021953</v>
      </c>
      <c r="I8" s="26">
        <v>15670.6</v>
      </c>
      <c r="J8" s="27">
        <v>3364.6</v>
      </c>
      <c r="K8" s="31">
        <f>G8-C8</f>
        <v>6456.130000000001</v>
      </c>
      <c r="L8" s="28"/>
    </row>
    <row r="9" spans="1:13" ht="40.5" customHeight="1">
      <c r="A9" s="4" t="s">
        <v>13</v>
      </c>
      <c r="B9" s="35">
        <v>274220.5</v>
      </c>
      <c r="C9" s="41">
        <v>74302.7</v>
      </c>
      <c r="D9" s="30">
        <f>C9/B9*100</f>
        <v>27.095968390401154</v>
      </c>
      <c r="E9" s="37">
        <f>E10+E11+E12+E13+E14+E15+E16+E17+E18+E19+E20+E21+E22+E23+E24+E25+E26+E27+E28+E29+E30+E31+E32+E33+E34+E35+E36+E37+E38</f>
        <v>327826.30000000005</v>
      </c>
      <c r="F9" s="37">
        <f>F10+F11+F12+F13+F14+F15+F16+F17+F18+F19+F20+F21+F22+F23+F24+F25+F26+F27+F28+F29+F30+F31+F32+F33+F34+F35+F36+F37+F38</f>
        <v>74203.599999999977</v>
      </c>
      <c r="G9" s="37">
        <f>G10+G11+G12+G13+G14+G15+G16+G17+G18+G19+G20+G21+G22+G23+G24+G25+G26+G27+G28+G29+G30+G31+G32+G33+G34+G35+G36+G37+G38</f>
        <v>67832.5</v>
      </c>
      <c r="H9" s="29">
        <f t="shared" ref="H9:H38" si="0">G9/F9*100</f>
        <v>91.414028429887523</v>
      </c>
      <c r="I9" s="37">
        <v>39757.5</v>
      </c>
      <c r="J9" s="37">
        <v>1996.4</v>
      </c>
      <c r="K9" s="31"/>
      <c r="L9" s="5">
        <v>6470.2</v>
      </c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13302.6</v>
      </c>
      <c r="H10" s="29">
        <f t="shared" si="0"/>
        <v>66.666332564899264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3499.4</v>
      </c>
      <c r="H11" s="29">
        <f t="shared" si="0"/>
        <v>66.66793674985712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8616</v>
      </c>
      <c r="H12" s="29">
        <f t="shared" si="0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547.6</v>
      </c>
      <c r="H13" s="29">
        <f t="shared" si="0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47">
        <v>4.6999999999999993</v>
      </c>
      <c r="H14" s="29">
        <f t="shared" si="0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47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47">
        <v>36333.600000000006</v>
      </c>
      <c r="H16" s="29">
        <f t="shared" si="0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47">
        <v>63.8</v>
      </c>
      <c r="H17" s="29">
        <f t="shared" si="0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31</v>
      </c>
      <c r="H18" s="29">
        <f t="shared" si="0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>
        <v>108.9</v>
      </c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>
        <v>37.700000000000003</v>
      </c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75.400000000000006</v>
      </c>
      <c r="H21" s="29">
        <f t="shared" si="0"/>
        <v>66.725663716814168</v>
      </c>
      <c r="I21" s="7">
        <v>2.4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4.9000000000000004</v>
      </c>
      <c r="H22" s="29">
        <f t="shared" si="0"/>
        <v>67.123287671232873</v>
      </c>
      <c r="I22" s="7"/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>
        <v>0</v>
      </c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76</v>
      </c>
      <c r="F26" s="13">
        <v>76</v>
      </c>
      <c r="G26" s="47">
        <v>76</v>
      </c>
      <c r="H26" s="29">
        <v>0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949.9</v>
      </c>
      <c r="F27" s="13">
        <v>949.9</v>
      </c>
      <c r="G27" s="47">
        <v>949.9</v>
      </c>
      <c r="H27" s="29">
        <f t="shared" si="0"/>
        <v>100</v>
      </c>
      <c r="I27" s="7">
        <f>324.7+J27</f>
        <v>749.7</v>
      </c>
      <c r="J27" s="7">
        <v>425</v>
      </c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65</v>
      </c>
      <c r="H28" s="29">
        <f t="shared" si="0"/>
        <v>66.735112936344962</v>
      </c>
      <c r="I28" s="7">
        <v>32.5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13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>
        <v>1571.4</v>
      </c>
      <c r="J38" s="13">
        <v>1571.4</v>
      </c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93957</v>
      </c>
      <c r="D39" s="14">
        <v>104.72529463682079</v>
      </c>
      <c r="E39" s="5">
        <f t="shared" ref="E39:L39" si="1">E8+E9</f>
        <v>515139.30000000005</v>
      </c>
      <c r="F39" s="5">
        <f t="shared" si="1"/>
        <v>110052.59999999998</v>
      </c>
      <c r="G39" s="5">
        <f t="shared" si="1"/>
        <v>93942.93</v>
      </c>
      <c r="H39" s="34">
        <v>105.58205212128213</v>
      </c>
      <c r="I39" s="5">
        <f t="shared" si="1"/>
        <v>55428.1</v>
      </c>
      <c r="J39" s="5">
        <f t="shared" si="1"/>
        <v>5361</v>
      </c>
      <c r="K39" s="5">
        <f t="shared" si="1"/>
        <v>6456.130000000001</v>
      </c>
      <c r="L39" s="5">
        <f t="shared" si="1"/>
        <v>6470.2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0" t="s">
        <v>44</v>
      </c>
      <c r="B42" s="50"/>
      <c r="C42" s="50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rintOptions horizontalCentered="1"/>
  <pageMargins left="0" right="0" top="0" bottom="0" header="0" footer="0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25.01</vt:lpstr>
      <vt:lpstr>01.02</vt:lpstr>
      <vt:lpstr>08.02</vt:lpstr>
      <vt:lpstr>15.02</vt:lpstr>
      <vt:lpstr>22.02</vt:lpstr>
      <vt:lpstr>01.03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balt-BALTASIFO8-fo</cp:lastModifiedBy>
  <cp:lastPrinted>2013-03-01T11:53:46Z</cp:lastPrinted>
  <dcterms:created xsi:type="dcterms:W3CDTF">2013-01-25T09:27:22Z</dcterms:created>
  <dcterms:modified xsi:type="dcterms:W3CDTF">2013-03-01T12:00:29Z</dcterms:modified>
</cp:coreProperties>
</file>