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4525" calcOnSave="0"/>
</workbook>
</file>

<file path=xl/calcChain.xml><?xml version="1.0" encoding="utf-8"?>
<calcChain xmlns="http://schemas.openxmlformats.org/spreadsheetml/2006/main">
  <c r="J114" i="2" l="1"/>
  <c r="I114" i="2"/>
  <c r="H114" i="2"/>
  <c r="F114" i="2"/>
  <c r="D114" i="2"/>
  <c r="P113" i="2" l="1"/>
  <c r="P109" i="2"/>
  <c r="P102" i="2"/>
  <c r="P98" i="2"/>
  <c r="P89" i="2"/>
  <c r="P83" i="2"/>
  <c r="P80" i="2"/>
  <c r="P76" i="2"/>
  <c r="P70" i="2"/>
  <c r="P63" i="2"/>
  <c r="P57" i="2"/>
  <c r="P49" i="2"/>
  <c r="P42" i="2"/>
  <c r="P32" i="2"/>
  <c r="P24" i="2"/>
  <c r="P17" i="2"/>
  <c r="P12" i="2"/>
  <c r="M114" i="2"/>
  <c r="N114" i="2"/>
  <c r="L114" i="2"/>
  <c r="K113" i="2"/>
  <c r="G113" i="2"/>
  <c r="E113" i="2"/>
  <c r="C113" i="2"/>
  <c r="K109" i="2"/>
  <c r="G109" i="2"/>
  <c r="E109" i="2"/>
  <c r="C109" i="2"/>
  <c r="K102" i="2"/>
  <c r="G102" i="2"/>
  <c r="E102" i="2"/>
  <c r="C102" i="2"/>
  <c r="K98" i="2"/>
  <c r="G98" i="2"/>
  <c r="E98" i="2"/>
  <c r="C98" i="2"/>
  <c r="K89" i="2"/>
  <c r="G89" i="2"/>
  <c r="E89" i="2"/>
  <c r="C89" i="2"/>
  <c r="K83" i="2"/>
  <c r="G83" i="2"/>
  <c r="E83" i="2"/>
  <c r="C83" i="2"/>
  <c r="K80" i="2"/>
  <c r="G80" i="2"/>
  <c r="E80" i="2"/>
  <c r="C80" i="2"/>
  <c r="K76" i="2"/>
  <c r="G76" i="2"/>
  <c r="E76" i="2"/>
  <c r="C76" i="2"/>
  <c r="K70" i="2"/>
  <c r="G70" i="2"/>
  <c r="E70" i="2"/>
  <c r="C70" i="2"/>
  <c r="K63" i="2"/>
  <c r="G63" i="2"/>
  <c r="E63" i="2"/>
  <c r="C63" i="2"/>
  <c r="K57" i="2"/>
  <c r="G57" i="2"/>
  <c r="E57" i="2"/>
  <c r="C57" i="2"/>
  <c r="K49" i="2"/>
  <c r="G49" i="2"/>
  <c r="E49" i="2"/>
  <c r="C49" i="2"/>
  <c r="K42" i="2"/>
  <c r="E42" i="2"/>
  <c r="G41" i="2"/>
  <c r="G40" i="2"/>
  <c r="G39" i="2"/>
  <c r="G38" i="2"/>
  <c r="G37" i="2"/>
  <c r="G36" i="2"/>
  <c r="G35" i="2"/>
  <c r="G34" i="2"/>
  <c r="K32" i="2"/>
  <c r="G32" i="2"/>
  <c r="E32" i="2"/>
  <c r="C32" i="2"/>
  <c r="K24" i="2"/>
  <c r="G24" i="2"/>
  <c r="E24" i="2"/>
  <c r="C24" i="2"/>
  <c r="K17" i="2"/>
  <c r="G17" i="2"/>
  <c r="E17" i="2"/>
  <c r="C17" i="2"/>
  <c r="K12" i="2"/>
  <c r="G12" i="2"/>
  <c r="E12" i="2"/>
  <c r="C12" i="2"/>
  <c r="K7" i="2"/>
  <c r="G7" i="2"/>
  <c r="C7" i="2"/>
  <c r="G42" i="2" l="1"/>
  <c r="C114" i="2"/>
  <c r="G114" i="2"/>
  <c r="E114" i="2"/>
  <c r="P114" i="2"/>
  <c r="K114" i="2"/>
</calcChain>
</file>

<file path=xl/sharedStrings.xml><?xml version="1.0" encoding="utf-8"?>
<sst xmlns="http://schemas.openxmlformats.org/spreadsheetml/2006/main" count="129" uniqueCount="108">
  <si>
    <t>Площадь 
улиц, кв.м</t>
  </si>
  <si>
    <t>Длина 
улиц, м</t>
  </si>
  <si>
    <t>Территория
 н.п., кв.м.</t>
  </si>
  <si>
    <t>ВСЕГО</t>
  </si>
  <si>
    <t>№
п/п</t>
  </si>
  <si>
    <t>д.Куюк</t>
  </si>
  <si>
    <t>д.Курмала</t>
  </si>
  <si>
    <t>пгт Балтаси</t>
  </si>
  <si>
    <t>Балтасинское ГП</t>
  </si>
  <si>
    <t>Бурбашское СП</t>
  </si>
  <si>
    <t xml:space="preserve">Бурбаш  </t>
  </si>
  <si>
    <t>Алан</t>
  </si>
  <si>
    <t>Бурбаш - Сардыган</t>
  </si>
  <si>
    <t>Бурнакское СП</t>
  </si>
  <si>
    <t>С.Верхний Субаш</t>
  </si>
  <si>
    <t>С.Кушкетбаш</t>
  </si>
  <si>
    <t>Д.Нижний Субаш</t>
  </si>
  <si>
    <t>Д.Починок Сосна</t>
  </si>
  <si>
    <t>Д.Каенсар</t>
  </si>
  <si>
    <t>В.Субашское СП</t>
  </si>
  <si>
    <t>Карадуван</t>
  </si>
  <si>
    <t>Арбаш</t>
  </si>
  <si>
    <t>Тау Зары</t>
  </si>
  <si>
    <t>Нижняя Кня</t>
  </si>
  <si>
    <t>Верхняя Кня</t>
  </si>
  <si>
    <t>Княбаш</t>
  </si>
  <si>
    <t>Карадуванское СП</t>
  </si>
  <si>
    <t>Кугунурское СП</t>
  </si>
  <si>
    <t>с.Малые Лызи</t>
  </si>
  <si>
    <t>д.Большие Лызи 1 часть</t>
  </si>
  <si>
    <t>д.Нижняя Ушма</t>
  </si>
  <si>
    <t>д.Верхняя Ушма</t>
  </si>
  <si>
    <t>п.Средняя Ушма</t>
  </si>
  <si>
    <t>Малолызинское СП</t>
  </si>
  <si>
    <t>Норма</t>
  </si>
  <si>
    <t xml:space="preserve">Карелино </t>
  </si>
  <si>
    <t>Чапшар</t>
  </si>
  <si>
    <t>Килеево</t>
  </si>
  <si>
    <t>Пускань</t>
  </si>
  <si>
    <t>Нормабаш</t>
  </si>
  <si>
    <t>Норминское СП</t>
  </si>
  <si>
    <t>Нуринерское СП</t>
  </si>
  <si>
    <t>с. Атня</t>
  </si>
  <si>
    <t>дер. Верхний Сардек</t>
  </si>
  <si>
    <t>с. Пижмар</t>
  </si>
  <si>
    <t>с.Сардек</t>
  </si>
  <si>
    <t>дер. Старый Пукшинер</t>
  </si>
  <si>
    <t>с.Старая Салаусь</t>
  </si>
  <si>
    <t>д.Биктяшево</t>
  </si>
  <si>
    <t>д.Сардыган</t>
  </si>
  <si>
    <t>Салаусское СП</t>
  </si>
  <si>
    <t>д.Новая Салаусь</t>
  </si>
  <si>
    <t>д.Смаиль</t>
  </si>
  <si>
    <t>д.Сизнер</t>
  </si>
  <si>
    <t>Смаильское СП</t>
  </si>
  <si>
    <t>с. Нижняя Сосна</t>
  </si>
  <si>
    <t>Соснинское СП</t>
  </si>
  <si>
    <t>с. Тюнтер</t>
  </si>
  <si>
    <t>с. Средний Кушкет</t>
  </si>
  <si>
    <t>д. Пор-Кутеш</t>
  </si>
  <si>
    <t>д. Сала-Кушкет</t>
  </si>
  <si>
    <t>Ср.Кушкетское СП</t>
  </si>
  <si>
    <t>Ципьинское СП</t>
  </si>
  <si>
    <t>Шишинерское СП</t>
  </si>
  <si>
    <t>д.Верхний Шубан</t>
  </si>
  <si>
    <t>д.Нижний Шубан</t>
  </si>
  <si>
    <t>д.Ярак-Чурма</t>
  </si>
  <si>
    <t>с.Гондырево</t>
  </si>
  <si>
    <t>д.Большие Лызи 2 часть</t>
  </si>
  <si>
    <t>Шубанское СП</t>
  </si>
  <si>
    <t>с. Янгулово</t>
  </si>
  <si>
    <t xml:space="preserve">с. Старый Кушкет </t>
  </si>
  <si>
    <t>Янгуловское СП</t>
  </si>
  <si>
    <t>Ципья</t>
  </si>
  <si>
    <t>Арбор</t>
  </si>
  <si>
    <t>Сырья</t>
  </si>
  <si>
    <t>Мельничная</t>
  </si>
  <si>
    <t>Старая Ципья</t>
  </si>
  <si>
    <t>Тагашур</t>
  </si>
  <si>
    <t>Янгурчи</t>
  </si>
  <si>
    <t>Пижмарское СП</t>
  </si>
  <si>
    <t>с.Кугунур</t>
  </si>
  <si>
    <t>с.Шуда</t>
  </si>
  <si>
    <t>д.Дурга</t>
  </si>
  <si>
    <t>с.Кургем</t>
  </si>
  <si>
    <t>д.Кускем</t>
  </si>
  <si>
    <t>д. Улисьял</t>
  </si>
  <si>
    <t>д.Куремьял</t>
  </si>
  <si>
    <t>п.Ямбурово</t>
  </si>
  <si>
    <t>с.Нуринер</t>
  </si>
  <si>
    <t>д.Комаров-Завод</t>
  </si>
  <si>
    <t>пос.Тархан</t>
  </si>
  <si>
    <t>с.Чутай</t>
  </si>
  <si>
    <t>Бурнак</t>
  </si>
  <si>
    <t>Старая Турья</t>
  </si>
  <si>
    <t>Карек-Серма</t>
  </si>
  <si>
    <t>Шишинер</t>
  </si>
  <si>
    <t>Ура</t>
  </si>
  <si>
    <t>в % от всего</t>
  </si>
  <si>
    <t>Сумма  из перв</t>
  </si>
  <si>
    <t>Разница от перв</t>
  </si>
  <si>
    <t>Утверж-денный бюджет, т.р.</t>
  </si>
  <si>
    <t>Название поселения</t>
  </si>
  <si>
    <t>Уличное освеще-ние 2017 год, квт</t>
  </si>
  <si>
    <t>Сред-ний пока-затель</t>
  </si>
  <si>
    <t>Сумма из  уточн., т.р.</t>
  </si>
  <si>
    <t>Разница от уточ., т.р.</t>
  </si>
  <si>
    <t>Приложение к решению Балтасинского районного Совета от 01.06.2018 №131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</si>
</sst>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NewRomanPSMT"/>
    </font>
    <font>
      <sz val="12"/>
      <color theme="1"/>
      <name val="TimesNewRomanPSMT"/>
    </font>
    <font>
      <b/>
      <sz val="12"/>
      <color theme="1"/>
      <name val="TimesNewRomanPSMT"/>
      <charset val="204"/>
    </font>
    <font>
      <b/>
      <sz val="12"/>
      <color rgb="FF21212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3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5" xfId="0" applyFont="1" applyBorder="1" applyAlignment="1">
      <alignment horizontal="right" vertical="top"/>
    </xf>
    <xf numFmtId="0" fontId="10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4"/>
  <sheetViews>
    <sheetView tabSelected="1" workbookViewId="0">
      <selection activeCell="G18" sqref="G18"/>
    </sheetView>
  </sheetViews>
  <sheetFormatPr defaultColWidth="8.85546875" defaultRowHeight="18.75"/>
  <cols>
    <col min="1" max="1" width="7.42578125" style="1" bestFit="1" customWidth="1"/>
    <col min="2" max="2" width="29" style="1" customWidth="1"/>
    <col min="3" max="3" width="16.28515625" style="1" customWidth="1"/>
    <col min="4" max="4" width="8.5703125" style="1" customWidth="1"/>
    <col min="5" max="5" width="11" style="1" customWidth="1"/>
    <col min="6" max="6" width="8.7109375" style="1" customWidth="1"/>
    <col min="7" max="7" width="13.7109375" style="1" customWidth="1"/>
    <col min="8" max="8" width="8.85546875" style="1"/>
    <col min="9" max="9" width="10.7109375" style="1" customWidth="1"/>
    <col min="10" max="11" width="8.85546875" style="1"/>
    <col min="12" max="12" width="11.140625" style="1" hidden="1" customWidth="1"/>
    <col min="13" max="13" width="12.140625" style="1" customWidth="1"/>
    <col min="14" max="14" width="11.140625" style="1" customWidth="1"/>
    <col min="15" max="15" width="0" style="1" hidden="1" customWidth="1"/>
    <col min="16" max="16" width="11.42578125" style="1" customWidth="1"/>
    <col min="17" max="16384" width="8.85546875" style="1"/>
  </cols>
  <sheetData>
    <row r="1" spans="1:16" s="43" customFormat="1" ht="24" customHeight="1">
      <c r="A1" s="44" t="s">
        <v>107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68.25" customHeight="1">
      <c r="A2" s="11" t="s">
        <v>4</v>
      </c>
      <c r="B2" s="12" t="s">
        <v>102</v>
      </c>
      <c r="C2" s="12" t="s">
        <v>2</v>
      </c>
      <c r="D2" s="12" t="s">
        <v>98</v>
      </c>
      <c r="E2" s="12" t="s">
        <v>1</v>
      </c>
      <c r="F2" s="12" t="s">
        <v>98</v>
      </c>
      <c r="G2" s="12" t="s">
        <v>0</v>
      </c>
      <c r="H2" s="12" t="s">
        <v>98</v>
      </c>
      <c r="I2" s="12" t="s">
        <v>103</v>
      </c>
      <c r="J2" s="12" t="s">
        <v>98</v>
      </c>
      <c r="K2" s="12" t="s">
        <v>104</v>
      </c>
      <c r="L2" s="12" t="s">
        <v>99</v>
      </c>
      <c r="M2" s="12" t="s">
        <v>105</v>
      </c>
      <c r="N2" s="12" t="s">
        <v>101</v>
      </c>
      <c r="O2" s="12" t="s">
        <v>100</v>
      </c>
      <c r="P2" s="12" t="s">
        <v>106</v>
      </c>
    </row>
    <row r="3" spans="1:16" hidden="1">
      <c r="A3" s="3"/>
      <c r="B3" s="4" t="s">
        <v>8</v>
      </c>
      <c r="C3" s="9"/>
      <c r="D3" s="9"/>
      <c r="E3" s="9"/>
      <c r="F3" s="9"/>
      <c r="G3" s="9"/>
      <c r="H3" s="2"/>
      <c r="I3" s="2"/>
      <c r="J3" s="2"/>
      <c r="K3" s="2"/>
      <c r="L3" s="2"/>
      <c r="M3" s="2"/>
      <c r="N3" s="2"/>
      <c r="O3" s="2"/>
      <c r="P3" s="2"/>
    </row>
    <row r="4" spans="1:16" hidden="1">
      <c r="A4" s="2">
        <v>1</v>
      </c>
      <c r="B4" s="2" t="s">
        <v>5</v>
      </c>
      <c r="C4" s="5">
        <v>320000</v>
      </c>
      <c r="D4" s="5"/>
      <c r="E4" s="6">
        <v>2400</v>
      </c>
      <c r="F4" s="6"/>
      <c r="G4" s="6">
        <v>10800</v>
      </c>
      <c r="H4" s="2"/>
      <c r="I4" s="2"/>
      <c r="J4" s="2"/>
      <c r="K4" s="2"/>
      <c r="L4" s="2"/>
      <c r="M4" s="2"/>
      <c r="N4" s="2"/>
      <c r="O4" s="2"/>
      <c r="P4" s="2"/>
    </row>
    <row r="5" spans="1:16" hidden="1">
      <c r="A5" s="2">
        <v>2</v>
      </c>
      <c r="B5" s="2" t="s">
        <v>6</v>
      </c>
      <c r="C5" s="5">
        <v>210000</v>
      </c>
      <c r="D5" s="5"/>
      <c r="E5" s="6">
        <v>1200</v>
      </c>
      <c r="F5" s="6"/>
      <c r="G5" s="6">
        <v>5400</v>
      </c>
      <c r="H5" s="2"/>
      <c r="I5" s="2"/>
      <c r="J5" s="2"/>
      <c r="K5" s="2"/>
      <c r="L5" s="2"/>
      <c r="M5" s="2"/>
      <c r="N5" s="2"/>
      <c r="O5" s="2"/>
      <c r="P5" s="2"/>
    </row>
    <row r="6" spans="1:16" hidden="1">
      <c r="A6" s="2">
        <v>3</v>
      </c>
      <c r="B6" s="2" t="s">
        <v>7</v>
      </c>
      <c r="C6" s="5">
        <v>6420000</v>
      </c>
      <c r="D6" s="5"/>
      <c r="E6" s="6">
        <v>73580</v>
      </c>
      <c r="F6" s="6"/>
      <c r="G6" s="6">
        <v>331110</v>
      </c>
      <c r="H6" s="2"/>
      <c r="I6" s="2"/>
      <c r="J6" s="2"/>
      <c r="K6" s="2"/>
      <c r="L6" s="2"/>
      <c r="M6" s="2"/>
      <c r="N6" s="2"/>
      <c r="O6" s="2"/>
      <c r="P6" s="2"/>
    </row>
    <row r="7" spans="1:16" s="10" customFormat="1" hidden="1">
      <c r="A7" s="4"/>
      <c r="B7" s="4" t="s">
        <v>3</v>
      </c>
      <c r="C7" s="7">
        <f>SUM(C4:C6)</f>
        <v>6950000</v>
      </c>
      <c r="D7" s="8">
        <v>13.6</v>
      </c>
      <c r="E7" s="8">
        <v>77180</v>
      </c>
      <c r="F7" s="8">
        <v>24.7</v>
      </c>
      <c r="G7" s="8">
        <f>SUM(G4:G6)</f>
        <v>347310</v>
      </c>
      <c r="H7" s="4">
        <v>23.3</v>
      </c>
      <c r="I7" s="4">
        <v>173167</v>
      </c>
      <c r="J7" s="4">
        <v>28.4</v>
      </c>
      <c r="K7" s="4">
        <f>(D7+F7+H7+J7)/4</f>
        <v>22.5</v>
      </c>
      <c r="L7" s="4"/>
      <c r="M7" s="4"/>
      <c r="N7" s="4"/>
      <c r="O7" s="4"/>
      <c r="P7" s="4"/>
    </row>
    <row r="8" spans="1:16" ht="16.5" customHeight="1">
      <c r="A8" s="13">
        <v>1</v>
      </c>
      <c r="B8" s="14" t="s">
        <v>9</v>
      </c>
      <c r="C8" s="15"/>
      <c r="D8" s="15"/>
      <c r="E8" s="15"/>
      <c r="F8" s="15"/>
      <c r="G8" s="15"/>
      <c r="H8" s="16"/>
      <c r="I8" s="16"/>
      <c r="J8" s="16"/>
      <c r="K8" s="16"/>
      <c r="L8" s="16"/>
      <c r="M8" s="16"/>
      <c r="N8" s="16"/>
      <c r="O8" s="16"/>
      <c r="P8" s="16"/>
    </row>
    <row r="9" spans="1:16" hidden="1">
      <c r="A9" s="13">
        <v>1</v>
      </c>
      <c r="B9" s="16" t="s">
        <v>10</v>
      </c>
      <c r="C9" s="15">
        <v>840000</v>
      </c>
      <c r="D9" s="15"/>
      <c r="E9" s="15">
        <v>9800</v>
      </c>
      <c r="F9" s="15"/>
      <c r="G9" s="15">
        <v>39200</v>
      </c>
      <c r="H9" s="16"/>
      <c r="I9" s="16"/>
      <c r="J9" s="16"/>
      <c r="K9" s="16"/>
      <c r="L9" s="16"/>
      <c r="M9" s="16"/>
      <c r="N9" s="16"/>
      <c r="O9" s="16"/>
      <c r="P9" s="16"/>
    </row>
    <row r="10" spans="1:16" hidden="1">
      <c r="A10" s="13">
        <v>2</v>
      </c>
      <c r="B10" s="16" t="s">
        <v>11</v>
      </c>
      <c r="C10" s="15">
        <v>660000</v>
      </c>
      <c r="D10" s="15"/>
      <c r="E10" s="15">
        <v>6000</v>
      </c>
      <c r="F10" s="15"/>
      <c r="G10" s="15">
        <v>24000</v>
      </c>
      <c r="H10" s="16"/>
      <c r="I10" s="16"/>
      <c r="J10" s="16"/>
      <c r="K10" s="16"/>
      <c r="L10" s="16"/>
      <c r="M10" s="16"/>
      <c r="N10" s="16"/>
      <c r="O10" s="16"/>
      <c r="P10" s="16"/>
    </row>
    <row r="11" spans="1:16" hidden="1">
      <c r="A11" s="13">
        <v>3</v>
      </c>
      <c r="B11" s="16" t="s">
        <v>12</v>
      </c>
      <c r="C11" s="15">
        <v>280000</v>
      </c>
      <c r="D11" s="15"/>
      <c r="E11" s="15">
        <v>2400</v>
      </c>
      <c r="F11" s="15"/>
      <c r="G11" s="15">
        <v>9600</v>
      </c>
      <c r="H11" s="16"/>
      <c r="I11" s="16"/>
      <c r="J11" s="16"/>
      <c r="K11" s="16"/>
      <c r="L11" s="16"/>
      <c r="M11" s="16"/>
      <c r="N11" s="16"/>
      <c r="O11" s="16"/>
      <c r="P11" s="16"/>
    </row>
    <row r="12" spans="1:16" s="10" customFormat="1">
      <c r="A12" s="13"/>
      <c r="B12" s="14" t="s">
        <v>3</v>
      </c>
      <c r="C12" s="17">
        <f>SUM(C9:C11)</f>
        <v>1780000</v>
      </c>
      <c r="D12" s="17">
        <v>4.3</v>
      </c>
      <c r="E12" s="17">
        <f t="shared" ref="E12:G12" si="0">SUM(E9:E11)</f>
        <v>18200</v>
      </c>
      <c r="F12" s="17">
        <v>8.1999999999999993</v>
      </c>
      <c r="G12" s="17">
        <f t="shared" si="0"/>
        <v>72800</v>
      </c>
      <c r="H12" s="14">
        <v>6.8</v>
      </c>
      <c r="I12" s="14">
        <v>30185</v>
      </c>
      <c r="J12" s="14">
        <v>7</v>
      </c>
      <c r="K12" s="14">
        <f>(D12+F12+H12+J12)/4</f>
        <v>6.5750000000000002</v>
      </c>
      <c r="L12" s="14">
        <v>1426.6</v>
      </c>
      <c r="M12" s="14">
        <v>1050</v>
      </c>
      <c r="N12" s="14">
        <v>705</v>
      </c>
      <c r="O12" s="14"/>
      <c r="P12" s="14">
        <f>M12-N12</f>
        <v>345</v>
      </c>
    </row>
    <row r="13" spans="1:16" ht="16.5" customHeight="1">
      <c r="A13" s="13">
        <v>2</v>
      </c>
      <c r="B13" s="14" t="s">
        <v>13</v>
      </c>
      <c r="C13" s="15"/>
      <c r="D13" s="15"/>
      <c r="E13" s="15"/>
      <c r="F13" s="15"/>
      <c r="G13" s="15"/>
      <c r="H13" s="16"/>
      <c r="I13" s="16"/>
      <c r="J13" s="16"/>
      <c r="K13" s="16"/>
      <c r="L13" s="16"/>
      <c r="M13" s="16"/>
      <c r="N13" s="16"/>
      <c r="O13" s="16"/>
      <c r="P13" s="16"/>
    </row>
    <row r="14" spans="1:16" hidden="1">
      <c r="A14" s="13">
        <v>1</v>
      </c>
      <c r="B14" s="16" t="s">
        <v>93</v>
      </c>
      <c r="C14" s="15">
        <v>940000</v>
      </c>
      <c r="D14" s="15"/>
      <c r="E14" s="15">
        <v>6000</v>
      </c>
      <c r="F14" s="15"/>
      <c r="G14" s="15">
        <v>30000</v>
      </c>
      <c r="H14" s="16"/>
      <c r="I14" s="16"/>
      <c r="J14" s="16"/>
      <c r="K14" s="16"/>
      <c r="L14" s="16"/>
      <c r="M14" s="16"/>
      <c r="N14" s="16"/>
      <c r="O14" s="16"/>
      <c r="P14" s="16"/>
    </row>
    <row r="15" spans="1:16" hidden="1">
      <c r="A15" s="13">
        <v>2</v>
      </c>
      <c r="B15" s="16" t="s">
        <v>94</v>
      </c>
      <c r="C15" s="15">
        <v>480000</v>
      </c>
      <c r="D15" s="15"/>
      <c r="E15" s="15">
        <v>1700</v>
      </c>
      <c r="F15" s="15"/>
      <c r="G15" s="15">
        <v>8500</v>
      </c>
      <c r="H15" s="16"/>
      <c r="I15" s="16"/>
      <c r="J15" s="16"/>
      <c r="K15" s="16"/>
      <c r="L15" s="16"/>
      <c r="M15" s="16"/>
      <c r="N15" s="16"/>
      <c r="O15" s="16"/>
      <c r="P15" s="16"/>
    </row>
    <row r="16" spans="1:16" hidden="1">
      <c r="A16" s="13">
        <v>3</v>
      </c>
      <c r="B16" s="16" t="s">
        <v>95</v>
      </c>
      <c r="C16" s="15">
        <v>360000</v>
      </c>
      <c r="D16" s="15"/>
      <c r="E16" s="15">
        <v>1300</v>
      </c>
      <c r="F16" s="15"/>
      <c r="G16" s="15">
        <v>6500</v>
      </c>
      <c r="H16" s="16"/>
      <c r="I16" s="16"/>
      <c r="J16" s="16"/>
      <c r="K16" s="16"/>
      <c r="L16" s="16"/>
      <c r="M16" s="16"/>
      <c r="N16" s="16"/>
      <c r="O16" s="16"/>
      <c r="P16" s="16"/>
    </row>
    <row r="17" spans="1:16" s="10" customFormat="1">
      <c r="A17" s="13"/>
      <c r="B17" s="14" t="s">
        <v>3</v>
      </c>
      <c r="C17" s="17">
        <f>SUM(C14:C16)</f>
        <v>1780000</v>
      </c>
      <c r="D17" s="17">
        <v>4.3</v>
      </c>
      <c r="E17" s="17">
        <f t="shared" ref="E17:G17" si="1">SUM(E14:E16)</f>
        <v>9000</v>
      </c>
      <c r="F17" s="17">
        <v>4.0999999999999996</v>
      </c>
      <c r="G17" s="17">
        <f t="shared" si="1"/>
        <v>45000</v>
      </c>
      <c r="H17" s="14">
        <v>4.3</v>
      </c>
      <c r="I17" s="14">
        <v>17953</v>
      </c>
      <c r="J17" s="14">
        <v>4.2</v>
      </c>
      <c r="K17" s="14">
        <f>(D17+F17+H17+J17)/4</f>
        <v>4.2249999999999996</v>
      </c>
      <c r="L17" s="14">
        <v>933.7</v>
      </c>
      <c r="M17" s="14">
        <v>670</v>
      </c>
      <c r="N17" s="14">
        <v>600</v>
      </c>
      <c r="O17" s="14"/>
      <c r="P17" s="14">
        <f>M17-N17</f>
        <v>70</v>
      </c>
    </row>
    <row r="18" spans="1:16" ht="13.5" customHeight="1">
      <c r="A18" s="13">
        <v>3</v>
      </c>
      <c r="B18" s="14" t="s">
        <v>19</v>
      </c>
      <c r="C18" s="15"/>
      <c r="D18" s="15"/>
      <c r="E18" s="15"/>
      <c r="F18" s="15"/>
      <c r="G18" s="15"/>
      <c r="H18" s="16"/>
      <c r="I18" s="16"/>
      <c r="J18" s="16"/>
      <c r="K18" s="16"/>
      <c r="L18" s="16"/>
      <c r="M18" s="16"/>
      <c r="N18" s="16"/>
      <c r="O18" s="16"/>
      <c r="P18" s="16"/>
    </row>
    <row r="19" spans="1:16" hidden="1">
      <c r="A19" s="18">
        <v>1</v>
      </c>
      <c r="B19" s="19" t="s">
        <v>14</v>
      </c>
      <c r="C19" s="20">
        <v>697675</v>
      </c>
      <c r="D19" s="20"/>
      <c r="E19" s="20">
        <v>3170</v>
      </c>
      <c r="F19" s="20"/>
      <c r="G19" s="21">
        <v>11194</v>
      </c>
      <c r="H19" s="16"/>
      <c r="I19" s="16"/>
      <c r="J19" s="16"/>
      <c r="K19" s="16"/>
      <c r="L19" s="16"/>
      <c r="M19" s="16"/>
      <c r="N19" s="16"/>
      <c r="O19" s="16"/>
      <c r="P19" s="16"/>
    </row>
    <row r="20" spans="1:16" hidden="1">
      <c r="A20" s="18">
        <v>2</v>
      </c>
      <c r="B20" s="19" t="s">
        <v>15</v>
      </c>
      <c r="C20" s="20">
        <v>998744</v>
      </c>
      <c r="D20" s="20"/>
      <c r="E20" s="20">
        <v>5015</v>
      </c>
      <c r="F20" s="20"/>
      <c r="G20" s="21">
        <v>16292</v>
      </c>
      <c r="H20" s="16"/>
      <c r="I20" s="16"/>
      <c r="J20" s="16"/>
      <c r="K20" s="16"/>
      <c r="L20" s="16"/>
      <c r="M20" s="16"/>
      <c r="N20" s="16"/>
      <c r="O20" s="16"/>
      <c r="P20" s="16"/>
    </row>
    <row r="21" spans="1:16" hidden="1">
      <c r="A21" s="18">
        <v>3</v>
      </c>
      <c r="B21" s="19" t="s">
        <v>16</v>
      </c>
      <c r="C21" s="20">
        <v>307543</v>
      </c>
      <c r="D21" s="20"/>
      <c r="E21" s="20">
        <v>1146</v>
      </c>
      <c r="F21" s="20"/>
      <c r="G21" s="21">
        <v>3438</v>
      </c>
      <c r="H21" s="16"/>
      <c r="I21" s="16"/>
      <c r="J21" s="16"/>
      <c r="K21" s="16"/>
      <c r="L21" s="16"/>
      <c r="M21" s="16"/>
      <c r="N21" s="16"/>
      <c r="O21" s="16"/>
      <c r="P21" s="16"/>
    </row>
    <row r="22" spans="1:16" hidden="1">
      <c r="A22" s="18">
        <v>4</v>
      </c>
      <c r="B22" s="19" t="s">
        <v>17</v>
      </c>
      <c r="C22" s="20">
        <v>334067</v>
      </c>
      <c r="D22" s="20"/>
      <c r="E22" s="20">
        <v>990</v>
      </c>
      <c r="F22" s="20"/>
      <c r="G22" s="21">
        <v>3130</v>
      </c>
      <c r="H22" s="16"/>
      <c r="I22" s="16"/>
      <c r="J22" s="16"/>
      <c r="K22" s="16"/>
      <c r="L22" s="16"/>
      <c r="M22" s="16"/>
      <c r="N22" s="16"/>
      <c r="O22" s="16"/>
      <c r="P22" s="16"/>
    </row>
    <row r="23" spans="1:16" hidden="1">
      <c r="A23" s="18">
        <v>5</v>
      </c>
      <c r="B23" s="19" t="s">
        <v>18</v>
      </c>
      <c r="C23" s="20">
        <v>170457</v>
      </c>
      <c r="D23" s="20"/>
      <c r="E23" s="20">
        <v>544</v>
      </c>
      <c r="F23" s="20"/>
      <c r="G23" s="21">
        <v>2176</v>
      </c>
      <c r="H23" s="16"/>
      <c r="I23" s="16"/>
      <c r="J23" s="16"/>
      <c r="K23" s="16"/>
      <c r="L23" s="16"/>
      <c r="M23" s="16"/>
      <c r="N23" s="16"/>
      <c r="O23" s="16"/>
      <c r="P23" s="16"/>
    </row>
    <row r="24" spans="1:16" s="10" customFormat="1">
      <c r="A24" s="18"/>
      <c r="B24" s="22" t="s">
        <v>3</v>
      </c>
      <c r="C24" s="12">
        <f t="shared" ref="C24:E24" si="2">SUM(C19:C23)</f>
        <v>2508486</v>
      </c>
      <c r="D24" s="17">
        <v>5.9</v>
      </c>
      <c r="E24" s="12">
        <f t="shared" si="2"/>
        <v>10865</v>
      </c>
      <c r="F24" s="12">
        <v>4.9000000000000004</v>
      </c>
      <c r="G24" s="12">
        <f>SUM(G19:G23)</f>
        <v>36230</v>
      </c>
      <c r="H24" s="14">
        <v>3.4</v>
      </c>
      <c r="I24" s="14">
        <v>16916</v>
      </c>
      <c r="J24" s="14">
        <v>4</v>
      </c>
      <c r="K24" s="14">
        <f>(D24+F24+H24+J24)/4</f>
        <v>4.5500000000000007</v>
      </c>
      <c r="L24" s="14">
        <v>1023.3</v>
      </c>
      <c r="M24" s="14">
        <v>725</v>
      </c>
      <c r="N24" s="14">
        <v>655</v>
      </c>
      <c r="O24" s="14"/>
      <c r="P24" s="14">
        <f>M24-N24</f>
        <v>70</v>
      </c>
    </row>
    <row r="25" spans="1:16" ht="17.25" customHeight="1">
      <c r="A25" s="13">
        <v>4</v>
      </c>
      <c r="B25" s="14" t="s">
        <v>26</v>
      </c>
      <c r="C25" s="15"/>
      <c r="D25" s="15"/>
      <c r="E25" s="15"/>
      <c r="F25" s="15"/>
      <c r="G25" s="15"/>
      <c r="H25" s="16"/>
      <c r="I25" s="16"/>
      <c r="J25" s="16"/>
      <c r="K25" s="16"/>
      <c r="L25" s="16"/>
      <c r="M25" s="16"/>
      <c r="N25" s="16"/>
      <c r="O25" s="16"/>
      <c r="P25" s="16"/>
    </row>
    <row r="26" spans="1:16" hidden="1">
      <c r="A26" s="23">
        <v>1</v>
      </c>
      <c r="B26" s="24" t="s">
        <v>20</v>
      </c>
      <c r="C26" s="21">
        <v>1050000</v>
      </c>
      <c r="D26" s="21"/>
      <c r="E26" s="21">
        <v>7650</v>
      </c>
      <c r="F26" s="21"/>
      <c r="G26" s="21">
        <v>41950</v>
      </c>
      <c r="H26" s="16"/>
      <c r="I26" s="16"/>
      <c r="J26" s="16"/>
      <c r="K26" s="16"/>
      <c r="L26" s="16"/>
      <c r="M26" s="16"/>
      <c r="N26" s="16"/>
      <c r="O26" s="16"/>
      <c r="P26" s="16"/>
    </row>
    <row r="27" spans="1:16" hidden="1">
      <c r="A27" s="23">
        <v>2</v>
      </c>
      <c r="B27" s="24" t="s">
        <v>21</v>
      </c>
      <c r="C27" s="21">
        <v>740000</v>
      </c>
      <c r="D27" s="21"/>
      <c r="E27" s="21">
        <v>4250</v>
      </c>
      <c r="F27" s="21"/>
      <c r="G27" s="21">
        <v>21250</v>
      </c>
      <c r="H27" s="16"/>
      <c r="I27" s="16"/>
      <c r="J27" s="16"/>
      <c r="K27" s="16"/>
      <c r="L27" s="16"/>
      <c r="M27" s="16"/>
      <c r="N27" s="16"/>
      <c r="O27" s="16"/>
      <c r="P27" s="16"/>
    </row>
    <row r="28" spans="1:16" hidden="1">
      <c r="A28" s="23">
        <v>3</v>
      </c>
      <c r="B28" s="24" t="s">
        <v>22</v>
      </c>
      <c r="C28" s="21">
        <v>480000</v>
      </c>
      <c r="D28" s="21"/>
      <c r="E28" s="21">
        <v>3080</v>
      </c>
      <c r="F28" s="21"/>
      <c r="G28" s="21">
        <v>16400</v>
      </c>
      <c r="H28" s="16"/>
      <c r="I28" s="16"/>
      <c r="J28" s="16"/>
      <c r="K28" s="16"/>
      <c r="L28" s="16"/>
      <c r="M28" s="16"/>
      <c r="N28" s="16"/>
      <c r="O28" s="16"/>
      <c r="P28" s="16"/>
    </row>
    <row r="29" spans="1:16" hidden="1">
      <c r="A29" s="23">
        <v>4</v>
      </c>
      <c r="B29" s="24" t="s">
        <v>23</v>
      </c>
      <c r="C29" s="21">
        <v>780000</v>
      </c>
      <c r="D29" s="21"/>
      <c r="E29" s="21">
        <v>4060</v>
      </c>
      <c r="F29" s="21"/>
      <c r="G29" s="21">
        <v>21100</v>
      </c>
      <c r="H29" s="16"/>
      <c r="I29" s="16"/>
      <c r="J29" s="16"/>
      <c r="K29" s="16"/>
      <c r="L29" s="16"/>
      <c r="M29" s="16"/>
      <c r="N29" s="16"/>
      <c r="O29" s="16"/>
      <c r="P29" s="16"/>
    </row>
    <row r="30" spans="1:16" hidden="1">
      <c r="A30" s="23">
        <v>5</v>
      </c>
      <c r="B30" s="24" t="s">
        <v>24</v>
      </c>
      <c r="C30" s="21">
        <v>220000</v>
      </c>
      <c r="D30" s="21"/>
      <c r="E30" s="21">
        <v>1750</v>
      </c>
      <c r="F30" s="21"/>
      <c r="G30" s="21">
        <v>8750</v>
      </c>
      <c r="H30" s="16"/>
      <c r="I30" s="16"/>
      <c r="J30" s="16"/>
      <c r="K30" s="16"/>
      <c r="L30" s="16"/>
      <c r="M30" s="16"/>
      <c r="N30" s="16"/>
      <c r="O30" s="16"/>
      <c r="P30" s="16"/>
    </row>
    <row r="31" spans="1:16" hidden="1">
      <c r="A31" s="23">
        <v>6</v>
      </c>
      <c r="B31" s="24" t="s">
        <v>25</v>
      </c>
      <c r="C31" s="21">
        <v>660000</v>
      </c>
      <c r="D31" s="21"/>
      <c r="E31" s="21">
        <v>4010</v>
      </c>
      <c r="F31" s="21"/>
      <c r="G31" s="21">
        <v>23050</v>
      </c>
      <c r="H31" s="16"/>
      <c r="I31" s="16"/>
      <c r="J31" s="16"/>
      <c r="K31" s="16"/>
      <c r="L31" s="16"/>
      <c r="M31" s="16"/>
      <c r="N31" s="16"/>
      <c r="O31" s="16"/>
      <c r="P31" s="16"/>
    </row>
    <row r="32" spans="1:16" s="10" customFormat="1">
      <c r="A32" s="12"/>
      <c r="B32" s="25" t="s">
        <v>3</v>
      </c>
      <c r="C32" s="12">
        <f>SUM(C26:C31)</f>
        <v>3930000</v>
      </c>
      <c r="D32" s="12">
        <v>9.3000000000000007</v>
      </c>
      <c r="E32" s="12">
        <f t="shared" ref="E32:G32" si="3">SUM(E26:E31)</f>
        <v>24800</v>
      </c>
      <c r="F32" s="12">
        <v>11.1</v>
      </c>
      <c r="G32" s="12">
        <f t="shared" si="3"/>
        <v>132500</v>
      </c>
      <c r="H32" s="14">
        <v>12.4</v>
      </c>
      <c r="I32" s="14">
        <v>36240</v>
      </c>
      <c r="J32" s="14">
        <v>8.5</v>
      </c>
      <c r="K32" s="14">
        <f>(D32+F32+H32+J32)/4</f>
        <v>10.324999999999999</v>
      </c>
      <c r="L32" s="14">
        <v>2270.6</v>
      </c>
      <c r="M32" s="14">
        <v>1630</v>
      </c>
      <c r="N32" s="14">
        <v>710</v>
      </c>
      <c r="O32" s="14"/>
      <c r="P32" s="14">
        <f>M32-N32</f>
        <v>920</v>
      </c>
    </row>
    <row r="33" spans="1:16" ht="15" customHeight="1">
      <c r="A33" s="13">
        <v>5</v>
      </c>
      <c r="B33" s="14" t="s">
        <v>27</v>
      </c>
      <c r="C33" s="15"/>
      <c r="D33" s="15"/>
      <c r="E33" s="15"/>
      <c r="F33" s="15"/>
      <c r="G33" s="15"/>
      <c r="H33" s="16"/>
      <c r="I33" s="16"/>
      <c r="J33" s="16"/>
      <c r="K33" s="16"/>
      <c r="L33" s="16"/>
      <c r="M33" s="16"/>
      <c r="N33" s="16"/>
      <c r="O33" s="16"/>
      <c r="P33" s="16"/>
    </row>
    <row r="34" spans="1:16" hidden="1">
      <c r="A34" s="13">
        <v>1</v>
      </c>
      <c r="B34" s="26" t="s">
        <v>81</v>
      </c>
      <c r="C34" s="21">
        <v>1930000</v>
      </c>
      <c r="D34" s="27"/>
      <c r="E34" s="28">
        <v>4900</v>
      </c>
      <c r="F34" s="28"/>
      <c r="G34" s="15">
        <f>E34*6</f>
        <v>29400</v>
      </c>
      <c r="H34" s="16"/>
      <c r="I34" s="16"/>
      <c r="J34" s="16"/>
      <c r="K34" s="16"/>
      <c r="L34" s="16"/>
      <c r="M34" s="16"/>
      <c r="N34" s="16"/>
      <c r="O34" s="16"/>
      <c r="P34" s="16"/>
    </row>
    <row r="35" spans="1:16" hidden="1">
      <c r="A35" s="13">
        <v>2</v>
      </c>
      <c r="B35" s="26" t="s">
        <v>82</v>
      </c>
      <c r="C35" s="21">
        <v>670000</v>
      </c>
      <c r="D35" s="27"/>
      <c r="E35" s="28">
        <v>3000</v>
      </c>
      <c r="F35" s="28"/>
      <c r="G35" s="15">
        <f t="shared" ref="G35:G41" si="4">E35*6</f>
        <v>18000</v>
      </c>
      <c r="H35" s="16"/>
      <c r="I35" s="16"/>
      <c r="J35" s="16"/>
      <c r="K35" s="16"/>
      <c r="L35" s="16"/>
      <c r="M35" s="16"/>
      <c r="N35" s="16"/>
      <c r="O35" s="16"/>
      <c r="P35" s="16"/>
    </row>
    <row r="36" spans="1:16" hidden="1">
      <c r="A36" s="13">
        <v>3</v>
      </c>
      <c r="B36" s="26" t="s">
        <v>83</v>
      </c>
      <c r="C36" s="21">
        <v>670000</v>
      </c>
      <c r="D36" s="27"/>
      <c r="E36" s="28">
        <v>2000</v>
      </c>
      <c r="F36" s="28"/>
      <c r="G36" s="15">
        <f t="shared" si="4"/>
        <v>12000</v>
      </c>
      <c r="H36" s="16"/>
      <c r="I36" s="16"/>
      <c r="J36" s="16"/>
      <c r="K36" s="16"/>
      <c r="L36" s="16"/>
      <c r="M36" s="16"/>
      <c r="N36" s="16"/>
      <c r="O36" s="16"/>
      <c r="P36" s="16"/>
    </row>
    <row r="37" spans="1:16" hidden="1">
      <c r="A37" s="13">
        <v>4</v>
      </c>
      <c r="B37" s="26" t="s">
        <v>84</v>
      </c>
      <c r="C37" s="21">
        <v>200000</v>
      </c>
      <c r="D37" s="27"/>
      <c r="E37" s="28">
        <v>700</v>
      </c>
      <c r="F37" s="28"/>
      <c r="G37" s="15">
        <f t="shared" si="4"/>
        <v>4200</v>
      </c>
      <c r="H37" s="16"/>
      <c r="I37" s="16"/>
      <c r="J37" s="16"/>
      <c r="K37" s="16"/>
      <c r="L37" s="16"/>
      <c r="M37" s="16"/>
      <c r="N37" s="16"/>
      <c r="O37" s="16"/>
      <c r="P37" s="16"/>
    </row>
    <row r="38" spans="1:16" hidden="1">
      <c r="A38" s="13">
        <v>5</v>
      </c>
      <c r="B38" s="26" t="s">
        <v>85</v>
      </c>
      <c r="C38" s="21">
        <v>210000</v>
      </c>
      <c r="D38" s="27"/>
      <c r="E38" s="28">
        <v>500</v>
      </c>
      <c r="F38" s="28"/>
      <c r="G38" s="15">
        <f t="shared" si="4"/>
        <v>3000</v>
      </c>
      <c r="H38" s="16"/>
      <c r="I38" s="16"/>
      <c r="J38" s="16"/>
      <c r="K38" s="16"/>
      <c r="L38" s="16"/>
      <c r="M38" s="16"/>
      <c r="N38" s="16"/>
      <c r="O38" s="16"/>
      <c r="P38" s="16"/>
    </row>
    <row r="39" spans="1:16" hidden="1">
      <c r="A39" s="13">
        <v>6</v>
      </c>
      <c r="B39" s="26" t="s">
        <v>86</v>
      </c>
      <c r="C39" s="21">
        <v>420000</v>
      </c>
      <c r="D39" s="21"/>
      <c r="E39" s="15">
        <v>1600</v>
      </c>
      <c r="F39" s="15"/>
      <c r="G39" s="15">
        <f t="shared" si="4"/>
        <v>9600</v>
      </c>
      <c r="H39" s="16"/>
      <c r="I39" s="16"/>
      <c r="J39" s="16"/>
      <c r="K39" s="16"/>
      <c r="L39" s="16"/>
      <c r="M39" s="16"/>
      <c r="N39" s="16"/>
      <c r="O39" s="16"/>
      <c r="P39" s="16"/>
    </row>
    <row r="40" spans="1:16" hidden="1">
      <c r="A40" s="13">
        <v>7</v>
      </c>
      <c r="B40" s="26" t="s">
        <v>87</v>
      </c>
      <c r="C40" s="21">
        <v>190000</v>
      </c>
      <c r="D40" s="21"/>
      <c r="E40" s="15">
        <v>1000</v>
      </c>
      <c r="F40" s="15"/>
      <c r="G40" s="15">
        <f t="shared" si="4"/>
        <v>6000</v>
      </c>
      <c r="H40" s="16"/>
      <c r="I40" s="16"/>
      <c r="J40" s="16"/>
      <c r="K40" s="16"/>
      <c r="L40" s="16"/>
      <c r="M40" s="16"/>
      <c r="N40" s="16"/>
      <c r="O40" s="16"/>
      <c r="P40" s="16"/>
    </row>
    <row r="41" spans="1:16" hidden="1">
      <c r="A41" s="13">
        <v>8</v>
      </c>
      <c r="B41" s="26" t="s">
        <v>88</v>
      </c>
      <c r="C41" s="21">
        <v>0</v>
      </c>
      <c r="D41" s="21"/>
      <c r="E41" s="15">
        <v>0</v>
      </c>
      <c r="F41" s="15"/>
      <c r="G41" s="15">
        <f t="shared" si="4"/>
        <v>0</v>
      </c>
      <c r="H41" s="16"/>
      <c r="I41" s="16"/>
      <c r="J41" s="16"/>
      <c r="K41" s="16"/>
      <c r="L41" s="16"/>
      <c r="M41" s="16"/>
      <c r="N41" s="16"/>
      <c r="O41" s="16"/>
      <c r="P41" s="16"/>
    </row>
    <row r="42" spans="1:16" s="10" customFormat="1">
      <c r="A42" s="29"/>
      <c r="B42" s="30" t="s">
        <v>3</v>
      </c>
      <c r="C42" s="17">
        <v>4290000</v>
      </c>
      <c r="D42" s="17">
        <v>10.1</v>
      </c>
      <c r="E42" s="31">
        <f>SUM(E34:E41)</f>
        <v>13700</v>
      </c>
      <c r="F42" s="12">
        <v>6.2</v>
      </c>
      <c r="G42" s="17">
        <f>SUM(G34:G41)</f>
        <v>82200</v>
      </c>
      <c r="H42" s="14">
        <v>7.7</v>
      </c>
      <c r="I42" s="14">
        <v>36197</v>
      </c>
      <c r="J42" s="14">
        <v>8.5</v>
      </c>
      <c r="K42" s="14">
        <f>(D42+F42+H42+J42)/4</f>
        <v>8.125</v>
      </c>
      <c r="L42" s="14">
        <v>1807.6</v>
      </c>
      <c r="M42" s="14">
        <v>1295</v>
      </c>
      <c r="N42" s="14">
        <v>675</v>
      </c>
      <c r="O42" s="14"/>
      <c r="P42" s="14">
        <f>M42-N42</f>
        <v>620</v>
      </c>
    </row>
    <row r="43" spans="1:16" ht="15.75" customHeight="1">
      <c r="A43" s="32">
        <v>6</v>
      </c>
      <c r="B43" s="33" t="s">
        <v>33</v>
      </c>
      <c r="C43" s="34"/>
      <c r="D43" s="34"/>
      <c r="E43" s="34"/>
      <c r="F43" s="34"/>
      <c r="G43" s="34"/>
      <c r="H43" s="16"/>
      <c r="I43" s="16"/>
      <c r="J43" s="16"/>
      <c r="K43" s="16"/>
      <c r="L43" s="16"/>
      <c r="M43" s="16"/>
      <c r="N43" s="16"/>
      <c r="O43" s="16"/>
      <c r="P43" s="16"/>
    </row>
    <row r="44" spans="1:16" hidden="1">
      <c r="A44" s="12">
        <v>1</v>
      </c>
      <c r="B44" s="26" t="s">
        <v>28</v>
      </c>
      <c r="C44" s="35">
        <v>748100</v>
      </c>
      <c r="D44" s="35"/>
      <c r="E44" s="15">
        <v>3400</v>
      </c>
      <c r="F44" s="15"/>
      <c r="G44" s="15">
        <v>19600</v>
      </c>
      <c r="H44" s="16"/>
      <c r="I44" s="16"/>
      <c r="J44" s="16"/>
      <c r="K44" s="16"/>
      <c r="L44" s="16"/>
      <c r="M44" s="16"/>
      <c r="N44" s="16"/>
      <c r="O44" s="16"/>
      <c r="P44" s="16"/>
    </row>
    <row r="45" spans="1:16" hidden="1">
      <c r="A45" s="12">
        <v>2</v>
      </c>
      <c r="B45" s="26" t="s">
        <v>29</v>
      </c>
      <c r="C45" s="35">
        <v>413900</v>
      </c>
      <c r="D45" s="35"/>
      <c r="E45" s="15">
        <v>2100</v>
      </c>
      <c r="F45" s="15"/>
      <c r="G45" s="15">
        <v>8400</v>
      </c>
      <c r="H45" s="16"/>
      <c r="I45" s="16"/>
      <c r="J45" s="16"/>
      <c r="K45" s="16"/>
      <c r="L45" s="16"/>
      <c r="M45" s="16"/>
      <c r="N45" s="16"/>
      <c r="O45" s="16"/>
      <c r="P45" s="16"/>
    </row>
    <row r="46" spans="1:16" hidden="1">
      <c r="A46" s="12">
        <v>3</v>
      </c>
      <c r="B46" s="26" t="s">
        <v>30</v>
      </c>
      <c r="C46" s="35">
        <v>564400</v>
      </c>
      <c r="D46" s="35"/>
      <c r="E46" s="15">
        <v>2400</v>
      </c>
      <c r="F46" s="15"/>
      <c r="G46" s="15">
        <v>9600</v>
      </c>
      <c r="H46" s="16"/>
      <c r="I46" s="16"/>
      <c r="J46" s="16"/>
      <c r="K46" s="16"/>
      <c r="L46" s="16"/>
      <c r="M46" s="16"/>
      <c r="N46" s="16"/>
      <c r="O46" s="16"/>
      <c r="P46" s="16"/>
    </row>
    <row r="47" spans="1:16" hidden="1">
      <c r="A47" s="12">
        <v>4</v>
      </c>
      <c r="B47" s="26" t="s">
        <v>31</v>
      </c>
      <c r="C47" s="35">
        <v>383200</v>
      </c>
      <c r="D47" s="35"/>
      <c r="E47" s="15">
        <v>1800</v>
      </c>
      <c r="F47" s="15"/>
      <c r="G47" s="15">
        <v>7200</v>
      </c>
      <c r="H47" s="16"/>
      <c r="I47" s="16"/>
      <c r="J47" s="16"/>
      <c r="K47" s="16"/>
      <c r="L47" s="16"/>
      <c r="M47" s="16"/>
      <c r="N47" s="16"/>
      <c r="O47" s="16"/>
      <c r="P47" s="16"/>
    </row>
    <row r="48" spans="1:16" hidden="1">
      <c r="A48" s="12">
        <v>5</v>
      </c>
      <c r="B48" s="26" t="s">
        <v>32</v>
      </c>
      <c r="C48" s="35">
        <v>92600</v>
      </c>
      <c r="D48" s="35"/>
      <c r="E48" s="15">
        <v>900</v>
      </c>
      <c r="F48" s="15"/>
      <c r="G48" s="15">
        <v>3600</v>
      </c>
      <c r="H48" s="16"/>
      <c r="I48" s="16"/>
      <c r="J48" s="16"/>
      <c r="K48" s="16"/>
      <c r="L48" s="16"/>
      <c r="M48" s="16"/>
      <c r="N48" s="16"/>
      <c r="O48" s="16"/>
      <c r="P48" s="16"/>
    </row>
    <row r="49" spans="1:16" s="10" customFormat="1">
      <c r="A49" s="13"/>
      <c r="B49" s="14" t="s">
        <v>3</v>
      </c>
      <c r="C49" s="17">
        <f>SUM(C44:C48)</f>
        <v>2202200</v>
      </c>
      <c r="D49" s="17">
        <v>5.2</v>
      </c>
      <c r="E49" s="17">
        <f>SUM(E44:E48)</f>
        <v>10600</v>
      </c>
      <c r="F49" s="17">
        <v>4.8</v>
      </c>
      <c r="G49" s="17">
        <f>SUM(G44:G48)</f>
        <v>48400</v>
      </c>
      <c r="H49" s="14">
        <v>4.5999999999999996</v>
      </c>
      <c r="I49" s="14">
        <v>17089</v>
      </c>
      <c r="J49" s="14">
        <v>4.0999999999999996</v>
      </c>
      <c r="K49" s="14">
        <f>(D49+F49+H49+J49)/4</f>
        <v>4.6749999999999998</v>
      </c>
      <c r="L49" s="14">
        <v>1030.7</v>
      </c>
      <c r="M49" s="14">
        <v>740</v>
      </c>
      <c r="N49" s="14">
        <v>620</v>
      </c>
      <c r="O49" s="14"/>
      <c r="P49" s="14">
        <f>M49-N49</f>
        <v>120</v>
      </c>
    </row>
    <row r="50" spans="1:16" s="10" customFormat="1" ht="16.5" customHeight="1">
      <c r="A50" s="13">
        <v>7</v>
      </c>
      <c r="B50" s="14" t="s">
        <v>40</v>
      </c>
      <c r="C50" s="17"/>
      <c r="D50" s="17"/>
      <c r="E50" s="17"/>
      <c r="F50" s="17"/>
      <c r="G50" s="17"/>
      <c r="H50" s="14"/>
      <c r="I50" s="14"/>
      <c r="J50" s="14"/>
      <c r="K50" s="14"/>
      <c r="L50" s="14"/>
      <c r="M50" s="14"/>
      <c r="N50" s="14"/>
      <c r="O50" s="14"/>
      <c r="P50" s="14"/>
    </row>
    <row r="51" spans="1:16" hidden="1">
      <c r="A51" s="12">
        <v>1</v>
      </c>
      <c r="B51" s="24" t="s">
        <v>34</v>
      </c>
      <c r="C51" s="21">
        <v>1640000</v>
      </c>
      <c r="D51" s="21"/>
      <c r="E51" s="21">
        <v>8300</v>
      </c>
      <c r="F51" s="21"/>
      <c r="G51" s="21">
        <v>33200</v>
      </c>
      <c r="H51" s="16"/>
      <c r="I51" s="16"/>
      <c r="J51" s="16"/>
      <c r="K51" s="16"/>
      <c r="L51" s="16"/>
      <c r="M51" s="16"/>
      <c r="N51" s="16"/>
      <c r="O51" s="16"/>
      <c r="P51" s="16"/>
    </row>
    <row r="52" spans="1:16" hidden="1">
      <c r="A52" s="12">
        <v>2</v>
      </c>
      <c r="B52" s="24" t="s">
        <v>35</v>
      </c>
      <c r="C52" s="21">
        <v>1080000</v>
      </c>
      <c r="D52" s="21"/>
      <c r="E52" s="21">
        <v>7760</v>
      </c>
      <c r="F52" s="21"/>
      <c r="G52" s="21">
        <v>31040</v>
      </c>
      <c r="H52" s="16"/>
      <c r="I52" s="16"/>
      <c r="J52" s="16"/>
      <c r="K52" s="16"/>
      <c r="L52" s="16"/>
      <c r="M52" s="16"/>
      <c r="N52" s="16"/>
      <c r="O52" s="16"/>
      <c r="P52" s="16"/>
    </row>
    <row r="53" spans="1:16" hidden="1">
      <c r="A53" s="12">
        <v>3</v>
      </c>
      <c r="B53" s="24" t="s">
        <v>36</v>
      </c>
      <c r="C53" s="21">
        <v>780000</v>
      </c>
      <c r="D53" s="21"/>
      <c r="E53" s="21">
        <v>1400</v>
      </c>
      <c r="F53" s="21"/>
      <c r="G53" s="21">
        <v>5600</v>
      </c>
      <c r="H53" s="16"/>
      <c r="I53" s="16"/>
      <c r="J53" s="16"/>
      <c r="K53" s="16"/>
      <c r="L53" s="16"/>
      <c r="M53" s="16"/>
      <c r="N53" s="16"/>
      <c r="O53" s="16"/>
      <c r="P53" s="16"/>
    </row>
    <row r="54" spans="1:16" hidden="1">
      <c r="A54" s="12">
        <v>4</v>
      </c>
      <c r="B54" s="24" t="s">
        <v>37</v>
      </c>
      <c r="C54" s="21">
        <v>730000</v>
      </c>
      <c r="D54" s="21"/>
      <c r="E54" s="21">
        <v>2030</v>
      </c>
      <c r="F54" s="21"/>
      <c r="G54" s="21">
        <v>8120</v>
      </c>
      <c r="H54" s="16"/>
      <c r="I54" s="16"/>
      <c r="J54" s="16"/>
      <c r="K54" s="16"/>
      <c r="L54" s="16"/>
      <c r="M54" s="16"/>
      <c r="N54" s="16"/>
      <c r="O54" s="16"/>
      <c r="P54" s="16"/>
    </row>
    <row r="55" spans="1:16" hidden="1">
      <c r="A55" s="12">
        <v>5</v>
      </c>
      <c r="B55" s="24" t="s">
        <v>38</v>
      </c>
      <c r="C55" s="21">
        <v>380000</v>
      </c>
      <c r="D55" s="21"/>
      <c r="E55" s="21">
        <v>1100</v>
      </c>
      <c r="F55" s="21"/>
      <c r="G55" s="21">
        <v>4400</v>
      </c>
      <c r="H55" s="16"/>
      <c r="I55" s="16"/>
      <c r="J55" s="16"/>
      <c r="K55" s="16"/>
      <c r="L55" s="16"/>
      <c r="M55" s="16"/>
      <c r="N55" s="16"/>
      <c r="O55" s="16"/>
      <c r="P55" s="16"/>
    </row>
    <row r="56" spans="1:16" hidden="1">
      <c r="A56" s="12">
        <v>6</v>
      </c>
      <c r="B56" s="24" t="s">
        <v>39</v>
      </c>
      <c r="C56" s="21">
        <v>320000</v>
      </c>
      <c r="D56" s="21"/>
      <c r="E56" s="21">
        <v>1250</v>
      </c>
      <c r="F56" s="21"/>
      <c r="G56" s="21">
        <v>5000</v>
      </c>
      <c r="H56" s="16"/>
      <c r="I56" s="16"/>
      <c r="J56" s="16"/>
      <c r="K56" s="16"/>
      <c r="L56" s="16"/>
      <c r="M56" s="16"/>
      <c r="N56" s="16"/>
      <c r="O56" s="16"/>
      <c r="P56" s="16"/>
    </row>
    <row r="57" spans="1:16" s="10" customFormat="1">
      <c r="A57" s="12"/>
      <c r="B57" s="25" t="s">
        <v>3</v>
      </c>
      <c r="C57" s="12">
        <f t="shared" ref="C57:E57" si="5">SUM(C51:C56)</f>
        <v>4930000</v>
      </c>
      <c r="D57" s="12">
        <v>11.6</v>
      </c>
      <c r="E57" s="12">
        <f t="shared" si="5"/>
        <v>21840</v>
      </c>
      <c r="F57" s="12">
        <v>9.8000000000000007</v>
      </c>
      <c r="G57" s="12">
        <f>SUM(G51:G56)</f>
        <v>87360</v>
      </c>
      <c r="H57" s="14">
        <v>8.1</v>
      </c>
      <c r="I57" s="14">
        <v>62556</v>
      </c>
      <c r="J57" s="14">
        <v>14.7</v>
      </c>
      <c r="K57" s="14">
        <f>(D57+F57+H57+J57)/4</f>
        <v>11.05</v>
      </c>
      <c r="L57" s="14">
        <v>2435</v>
      </c>
      <c r="M57" s="14">
        <v>1760</v>
      </c>
      <c r="N57" s="14">
        <v>1250</v>
      </c>
      <c r="O57" s="14"/>
      <c r="P57" s="14">
        <f>M57-N57</f>
        <v>510</v>
      </c>
    </row>
    <row r="58" spans="1:16" ht="16.5" customHeight="1">
      <c r="A58" s="12">
        <v>8</v>
      </c>
      <c r="B58" s="25" t="s">
        <v>41</v>
      </c>
      <c r="C58" s="12"/>
      <c r="D58" s="12"/>
      <c r="E58" s="12"/>
      <c r="F58" s="12"/>
      <c r="G58" s="12"/>
      <c r="H58" s="16"/>
      <c r="I58" s="16"/>
      <c r="J58" s="16"/>
      <c r="K58" s="16"/>
      <c r="L58" s="16"/>
      <c r="M58" s="16"/>
      <c r="N58" s="16"/>
      <c r="O58" s="16"/>
      <c r="P58" s="16"/>
    </row>
    <row r="59" spans="1:16" hidden="1">
      <c r="A59" s="12">
        <v>1</v>
      </c>
      <c r="B59" s="24" t="s">
        <v>89</v>
      </c>
      <c r="C59" s="36">
        <v>1660000</v>
      </c>
      <c r="D59" s="36"/>
      <c r="E59" s="21">
        <v>8700</v>
      </c>
      <c r="F59" s="21"/>
      <c r="G59" s="21">
        <v>41370</v>
      </c>
      <c r="H59" s="16"/>
      <c r="I59" s="16"/>
      <c r="J59" s="16"/>
      <c r="K59" s="16"/>
      <c r="L59" s="16"/>
      <c r="M59" s="16"/>
      <c r="N59" s="16"/>
      <c r="O59" s="16"/>
      <c r="P59" s="16"/>
    </row>
    <row r="60" spans="1:16" hidden="1">
      <c r="A60" s="12">
        <v>2</v>
      </c>
      <c r="B60" s="24" t="s">
        <v>92</v>
      </c>
      <c r="C60" s="36">
        <v>710000</v>
      </c>
      <c r="D60" s="36"/>
      <c r="E60" s="21">
        <v>7200</v>
      </c>
      <c r="F60" s="21"/>
      <c r="G60" s="21">
        <v>33440</v>
      </c>
      <c r="H60" s="16"/>
      <c r="I60" s="16"/>
      <c r="J60" s="16"/>
      <c r="K60" s="16"/>
      <c r="L60" s="16"/>
      <c r="M60" s="16"/>
      <c r="N60" s="16"/>
      <c r="O60" s="16"/>
      <c r="P60" s="16"/>
    </row>
    <row r="61" spans="1:16" hidden="1">
      <c r="A61" s="12">
        <v>3</v>
      </c>
      <c r="B61" s="24" t="s">
        <v>90</v>
      </c>
      <c r="C61" s="36">
        <v>350000</v>
      </c>
      <c r="D61" s="36"/>
      <c r="E61" s="21">
        <v>2200</v>
      </c>
      <c r="F61" s="21"/>
      <c r="G61" s="21">
        <v>11000</v>
      </c>
      <c r="H61" s="16"/>
      <c r="I61" s="16"/>
      <c r="J61" s="16"/>
      <c r="K61" s="16"/>
      <c r="L61" s="16"/>
      <c r="M61" s="16"/>
      <c r="N61" s="16"/>
      <c r="O61" s="16"/>
      <c r="P61" s="16"/>
    </row>
    <row r="62" spans="1:16" hidden="1">
      <c r="A62" s="12">
        <v>4</v>
      </c>
      <c r="B62" s="24" t="s">
        <v>91</v>
      </c>
      <c r="C62" s="36">
        <v>1000</v>
      </c>
      <c r="D62" s="36"/>
      <c r="E62" s="21">
        <v>300</v>
      </c>
      <c r="F62" s="21"/>
      <c r="G62" s="21">
        <v>1200</v>
      </c>
      <c r="H62" s="16"/>
      <c r="I62" s="16"/>
      <c r="J62" s="16"/>
      <c r="K62" s="16"/>
      <c r="L62" s="16"/>
      <c r="M62" s="16"/>
      <c r="N62" s="16"/>
      <c r="O62" s="16"/>
      <c r="P62" s="16"/>
    </row>
    <row r="63" spans="1:16" s="10" customFormat="1">
      <c r="A63" s="13"/>
      <c r="B63" s="37" t="s">
        <v>3</v>
      </c>
      <c r="C63" s="31">
        <f>SUM(C59:C62)</f>
        <v>2721000</v>
      </c>
      <c r="D63" s="12">
        <v>6.4</v>
      </c>
      <c r="E63" s="31">
        <f t="shared" ref="E63:G63" si="6">SUM(E59:E62)</f>
        <v>18400</v>
      </c>
      <c r="F63" s="12">
        <v>8.1999999999999993</v>
      </c>
      <c r="G63" s="31">
        <f t="shared" si="6"/>
        <v>87010</v>
      </c>
      <c r="H63" s="14">
        <v>8.1</v>
      </c>
      <c r="I63" s="14">
        <v>15537</v>
      </c>
      <c r="J63" s="14">
        <v>3.7</v>
      </c>
      <c r="K63" s="14">
        <f>(D63+F63+H63+J63)/4</f>
        <v>6.6</v>
      </c>
      <c r="L63" s="14">
        <v>1464</v>
      </c>
      <c r="M63" s="14">
        <v>1050</v>
      </c>
      <c r="N63" s="14">
        <v>620</v>
      </c>
      <c r="O63" s="14"/>
      <c r="P63" s="14">
        <f>M63-N63</f>
        <v>430</v>
      </c>
    </row>
    <row r="64" spans="1:16" ht="17.25" customHeight="1">
      <c r="A64" s="13">
        <v>9</v>
      </c>
      <c r="B64" s="37" t="s">
        <v>80</v>
      </c>
      <c r="C64" s="15"/>
      <c r="D64" s="15"/>
      <c r="E64" s="15"/>
      <c r="F64" s="15"/>
      <c r="G64" s="15"/>
      <c r="H64" s="16"/>
      <c r="I64" s="16"/>
      <c r="J64" s="16"/>
      <c r="K64" s="16"/>
      <c r="L64" s="16"/>
      <c r="M64" s="16"/>
      <c r="N64" s="16"/>
      <c r="O64" s="16"/>
      <c r="P64" s="16"/>
    </row>
    <row r="65" spans="1:16" hidden="1">
      <c r="A65" s="13">
        <v>1</v>
      </c>
      <c r="B65" s="38" t="s">
        <v>42</v>
      </c>
      <c r="C65" s="39">
        <v>520000</v>
      </c>
      <c r="D65" s="39"/>
      <c r="E65" s="15">
        <v>3600</v>
      </c>
      <c r="F65" s="15"/>
      <c r="G65" s="15">
        <v>28800</v>
      </c>
      <c r="H65" s="16"/>
      <c r="I65" s="16"/>
      <c r="J65" s="16"/>
      <c r="K65" s="16"/>
      <c r="L65" s="16"/>
      <c r="M65" s="16"/>
      <c r="N65" s="16"/>
      <c r="O65" s="16"/>
      <c r="P65" s="16"/>
    </row>
    <row r="66" spans="1:16" hidden="1">
      <c r="A66" s="13">
        <v>2</v>
      </c>
      <c r="B66" s="38" t="s">
        <v>43</v>
      </c>
      <c r="C66" s="39">
        <v>200000</v>
      </c>
      <c r="D66" s="39"/>
      <c r="E66" s="15">
        <v>1000</v>
      </c>
      <c r="F66" s="15"/>
      <c r="G66" s="15">
        <v>8000</v>
      </c>
      <c r="H66" s="16"/>
      <c r="I66" s="16"/>
      <c r="J66" s="16"/>
      <c r="K66" s="16"/>
      <c r="L66" s="16"/>
      <c r="M66" s="16"/>
      <c r="N66" s="16"/>
      <c r="O66" s="16"/>
      <c r="P66" s="16"/>
    </row>
    <row r="67" spans="1:16" hidden="1">
      <c r="A67" s="13">
        <v>3</v>
      </c>
      <c r="B67" s="16" t="s">
        <v>44</v>
      </c>
      <c r="C67" s="39">
        <v>610000</v>
      </c>
      <c r="D67" s="39"/>
      <c r="E67" s="15">
        <v>4400</v>
      </c>
      <c r="F67" s="15"/>
      <c r="G67" s="15">
        <v>35200</v>
      </c>
      <c r="H67" s="16"/>
      <c r="I67" s="16"/>
      <c r="J67" s="16"/>
      <c r="K67" s="16"/>
      <c r="L67" s="16"/>
      <c r="M67" s="16"/>
      <c r="N67" s="16"/>
      <c r="O67" s="16"/>
      <c r="P67" s="16"/>
    </row>
    <row r="68" spans="1:16" hidden="1">
      <c r="A68" s="13">
        <v>4</v>
      </c>
      <c r="B68" s="16" t="s">
        <v>45</v>
      </c>
      <c r="C68" s="39">
        <v>510000</v>
      </c>
      <c r="D68" s="39"/>
      <c r="E68" s="15">
        <v>1900</v>
      </c>
      <c r="F68" s="15"/>
      <c r="G68" s="15">
        <v>19000</v>
      </c>
      <c r="H68" s="16"/>
      <c r="I68" s="16"/>
      <c r="J68" s="16"/>
      <c r="K68" s="16"/>
      <c r="L68" s="16"/>
      <c r="M68" s="16"/>
      <c r="N68" s="16"/>
      <c r="O68" s="16"/>
      <c r="P68" s="16"/>
    </row>
    <row r="69" spans="1:16" hidden="1">
      <c r="A69" s="13">
        <v>5</v>
      </c>
      <c r="B69" s="16" t="s">
        <v>46</v>
      </c>
      <c r="C69" s="39">
        <v>170000</v>
      </c>
      <c r="D69" s="39"/>
      <c r="E69" s="15">
        <v>800</v>
      </c>
      <c r="F69" s="15"/>
      <c r="G69" s="15">
        <v>6400</v>
      </c>
      <c r="H69" s="16"/>
      <c r="I69" s="16"/>
      <c r="J69" s="16"/>
      <c r="K69" s="16"/>
      <c r="L69" s="16"/>
      <c r="M69" s="16"/>
      <c r="N69" s="16"/>
      <c r="O69" s="16"/>
      <c r="P69" s="16"/>
    </row>
    <row r="70" spans="1:16" s="10" customFormat="1">
      <c r="A70" s="13"/>
      <c r="B70" s="14" t="s">
        <v>3</v>
      </c>
      <c r="C70" s="17">
        <f t="shared" ref="C70:E70" si="7">SUM(C65:C69)</f>
        <v>2010000</v>
      </c>
      <c r="D70" s="12">
        <v>4.8</v>
      </c>
      <c r="E70" s="17">
        <f t="shared" si="7"/>
        <v>11700</v>
      </c>
      <c r="F70" s="17">
        <v>5.3</v>
      </c>
      <c r="G70" s="17">
        <f>SUM(G65:G69)</f>
        <v>97400</v>
      </c>
      <c r="H70" s="14">
        <v>9.1</v>
      </c>
      <c r="I70" s="14">
        <v>22149</v>
      </c>
      <c r="J70" s="14">
        <v>5.3</v>
      </c>
      <c r="K70" s="14">
        <f>(D70+F70+H70+J70)/4</f>
        <v>6.125</v>
      </c>
      <c r="L70" s="14">
        <v>1337</v>
      </c>
      <c r="M70" s="14">
        <v>980</v>
      </c>
      <c r="N70" s="14">
        <v>630</v>
      </c>
      <c r="O70" s="14"/>
      <c r="P70" s="14">
        <f>M70-N70</f>
        <v>350</v>
      </c>
    </row>
    <row r="71" spans="1:16" ht="15.75" customHeight="1">
      <c r="A71" s="13">
        <v>10</v>
      </c>
      <c r="B71" s="14" t="s">
        <v>50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hidden="1">
      <c r="A72" s="12">
        <v>1</v>
      </c>
      <c r="B72" s="24" t="s">
        <v>47</v>
      </c>
      <c r="C72" s="15">
        <v>1570700</v>
      </c>
      <c r="D72" s="15"/>
      <c r="E72" s="21">
        <v>11050</v>
      </c>
      <c r="F72" s="21"/>
      <c r="G72" s="21">
        <v>44200</v>
      </c>
      <c r="H72" s="16"/>
      <c r="I72" s="16"/>
      <c r="J72" s="16"/>
      <c r="K72" s="16"/>
      <c r="L72" s="16"/>
      <c r="M72" s="16"/>
      <c r="N72" s="16"/>
      <c r="O72" s="16"/>
      <c r="P72" s="16"/>
    </row>
    <row r="73" spans="1:16" hidden="1">
      <c r="A73" s="12">
        <v>2</v>
      </c>
      <c r="B73" s="24" t="s">
        <v>48</v>
      </c>
      <c r="C73" s="15">
        <v>291000</v>
      </c>
      <c r="D73" s="15"/>
      <c r="E73" s="21">
        <v>2550</v>
      </c>
      <c r="F73" s="21"/>
      <c r="G73" s="21">
        <v>10200</v>
      </c>
      <c r="H73" s="16"/>
      <c r="I73" s="16"/>
      <c r="J73" s="16"/>
      <c r="K73" s="16"/>
      <c r="L73" s="16"/>
      <c r="M73" s="16"/>
      <c r="N73" s="16"/>
      <c r="O73" s="16"/>
      <c r="P73" s="16"/>
    </row>
    <row r="74" spans="1:16" hidden="1">
      <c r="A74" s="12">
        <v>3</v>
      </c>
      <c r="B74" s="24" t="s">
        <v>49</v>
      </c>
      <c r="C74" s="15">
        <v>407500</v>
      </c>
      <c r="D74" s="15"/>
      <c r="E74" s="21">
        <v>2430</v>
      </c>
      <c r="F74" s="21"/>
      <c r="G74" s="21">
        <v>9720</v>
      </c>
      <c r="H74" s="16"/>
      <c r="I74" s="16"/>
      <c r="J74" s="16"/>
      <c r="K74" s="16"/>
      <c r="L74" s="16"/>
      <c r="M74" s="16"/>
      <c r="N74" s="16"/>
      <c r="O74" s="16"/>
      <c r="P74" s="16"/>
    </row>
    <row r="75" spans="1:16" hidden="1">
      <c r="A75" s="12">
        <v>4</v>
      </c>
      <c r="B75" s="24" t="s">
        <v>51</v>
      </c>
      <c r="C75" s="15">
        <v>374800</v>
      </c>
      <c r="D75" s="15"/>
      <c r="E75" s="21">
        <v>2350</v>
      </c>
      <c r="F75" s="21"/>
      <c r="G75" s="21">
        <v>9400</v>
      </c>
      <c r="H75" s="16"/>
      <c r="I75" s="16"/>
      <c r="J75" s="16"/>
      <c r="K75" s="16"/>
      <c r="L75" s="16"/>
      <c r="M75" s="16"/>
      <c r="N75" s="16"/>
      <c r="O75" s="16"/>
      <c r="P75" s="16"/>
    </row>
    <row r="76" spans="1:16" s="10" customFormat="1">
      <c r="A76" s="13"/>
      <c r="B76" s="14" t="s">
        <v>3</v>
      </c>
      <c r="C76" s="17">
        <f t="shared" ref="C76:E76" si="8">SUM(C72:C75)</f>
        <v>2644000</v>
      </c>
      <c r="D76" s="17">
        <v>6.2</v>
      </c>
      <c r="E76" s="17">
        <f t="shared" si="8"/>
        <v>18380</v>
      </c>
      <c r="F76" s="17">
        <v>8.1999999999999993</v>
      </c>
      <c r="G76" s="17">
        <f>SUM(G72:G75)</f>
        <v>73520</v>
      </c>
      <c r="H76" s="14">
        <v>6.9</v>
      </c>
      <c r="I76" s="14">
        <v>29354</v>
      </c>
      <c r="J76" s="14">
        <v>6.8</v>
      </c>
      <c r="K76" s="14">
        <f>(D76+F76+H76+J76)/4</f>
        <v>7.0249999999999995</v>
      </c>
      <c r="L76" s="14">
        <v>1553.6</v>
      </c>
      <c r="M76" s="14">
        <v>1120</v>
      </c>
      <c r="N76" s="14">
        <v>770</v>
      </c>
      <c r="O76" s="14"/>
      <c r="P76" s="14">
        <f>M76-N76</f>
        <v>350</v>
      </c>
    </row>
    <row r="77" spans="1:16" ht="15.75" customHeight="1">
      <c r="A77" s="13">
        <v>11</v>
      </c>
      <c r="B77" s="14" t="s">
        <v>54</v>
      </c>
      <c r="C77" s="15"/>
      <c r="D77" s="15"/>
      <c r="E77" s="15"/>
      <c r="F77" s="15"/>
      <c r="G77" s="15"/>
      <c r="H77" s="16"/>
      <c r="I77" s="16"/>
      <c r="J77" s="16"/>
      <c r="K77" s="16"/>
      <c r="L77" s="16"/>
      <c r="M77" s="16"/>
      <c r="N77" s="16"/>
      <c r="O77" s="16"/>
      <c r="P77" s="16"/>
    </row>
    <row r="78" spans="1:16" hidden="1">
      <c r="A78" s="12">
        <v>1</v>
      </c>
      <c r="B78" s="26" t="s">
        <v>52</v>
      </c>
      <c r="C78" s="15">
        <v>1030000</v>
      </c>
      <c r="D78" s="15"/>
      <c r="E78" s="15">
        <v>7300</v>
      </c>
      <c r="F78" s="15"/>
      <c r="G78" s="15">
        <v>32800</v>
      </c>
      <c r="H78" s="16"/>
      <c r="I78" s="16"/>
      <c r="J78" s="16"/>
      <c r="K78" s="16"/>
      <c r="L78" s="16"/>
      <c r="M78" s="16"/>
      <c r="N78" s="16"/>
      <c r="O78" s="16"/>
      <c r="P78" s="16"/>
    </row>
    <row r="79" spans="1:16" hidden="1">
      <c r="A79" s="12">
        <v>2</v>
      </c>
      <c r="B79" s="26" t="s">
        <v>53</v>
      </c>
      <c r="C79" s="15">
        <v>580000</v>
      </c>
      <c r="D79" s="15"/>
      <c r="E79" s="15">
        <v>1900</v>
      </c>
      <c r="F79" s="15"/>
      <c r="G79" s="15">
        <v>9500</v>
      </c>
      <c r="H79" s="16"/>
      <c r="I79" s="16"/>
      <c r="J79" s="16"/>
      <c r="K79" s="16"/>
      <c r="L79" s="16"/>
      <c r="M79" s="16"/>
      <c r="N79" s="16"/>
      <c r="O79" s="16"/>
      <c r="P79" s="16"/>
    </row>
    <row r="80" spans="1:16" s="10" customFormat="1">
      <c r="A80" s="12"/>
      <c r="B80" s="11" t="s">
        <v>3</v>
      </c>
      <c r="C80" s="17">
        <f t="shared" ref="C80:E80" si="9">SUM(C78:C79)</f>
        <v>1610000</v>
      </c>
      <c r="D80" s="17">
        <v>3.9</v>
      </c>
      <c r="E80" s="17">
        <f t="shared" si="9"/>
        <v>9200</v>
      </c>
      <c r="F80" s="17">
        <v>4.2</v>
      </c>
      <c r="G80" s="17">
        <f>SUM(G78:G79)</f>
        <v>42300</v>
      </c>
      <c r="H80" s="14">
        <v>4</v>
      </c>
      <c r="I80" s="14">
        <v>19037</v>
      </c>
      <c r="J80" s="14">
        <v>4.5</v>
      </c>
      <c r="K80" s="14">
        <f>(D80+F80+H80+J80)/4</f>
        <v>4.1500000000000004</v>
      </c>
      <c r="L80" s="14">
        <v>918.7</v>
      </c>
      <c r="M80" s="14">
        <v>660</v>
      </c>
      <c r="N80" s="14">
        <v>635</v>
      </c>
      <c r="O80" s="14"/>
      <c r="P80" s="14">
        <f>M80-N80</f>
        <v>25</v>
      </c>
    </row>
    <row r="81" spans="1:16" hidden="1">
      <c r="A81" s="13"/>
      <c r="B81" s="14" t="s">
        <v>56</v>
      </c>
      <c r="C81" s="15"/>
      <c r="D81" s="15"/>
      <c r="E81" s="15"/>
      <c r="F81" s="15"/>
      <c r="G81" s="15"/>
      <c r="H81" s="16"/>
      <c r="I81" s="16"/>
      <c r="J81" s="16"/>
      <c r="K81" s="16"/>
      <c r="L81" s="16"/>
      <c r="M81" s="16"/>
      <c r="N81" s="16"/>
      <c r="O81" s="16"/>
      <c r="P81" s="16"/>
    </row>
    <row r="82" spans="1:16" hidden="1">
      <c r="A82" s="12">
        <v>1</v>
      </c>
      <c r="B82" s="24" t="s">
        <v>55</v>
      </c>
      <c r="C82" s="40">
        <v>1840000</v>
      </c>
      <c r="D82" s="40"/>
      <c r="E82" s="15">
        <v>12460</v>
      </c>
      <c r="F82" s="15"/>
      <c r="G82" s="15">
        <v>70780</v>
      </c>
      <c r="H82" s="16"/>
      <c r="I82" s="16"/>
      <c r="J82" s="16"/>
      <c r="K82" s="16"/>
      <c r="L82" s="16"/>
      <c r="M82" s="16"/>
      <c r="N82" s="16"/>
      <c r="O82" s="16"/>
      <c r="P82" s="16"/>
    </row>
    <row r="83" spans="1:16" s="10" customFormat="1" hidden="1">
      <c r="A83" s="13"/>
      <c r="B83" s="14" t="s">
        <v>3</v>
      </c>
      <c r="C83" s="17">
        <f>SUM(C82)</f>
        <v>1840000</v>
      </c>
      <c r="D83" s="17"/>
      <c r="E83" s="17">
        <f>SUM(E82)</f>
        <v>12460</v>
      </c>
      <c r="F83" s="17"/>
      <c r="G83" s="17">
        <f>SUM(G82)</f>
        <v>70780</v>
      </c>
      <c r="H83" s="14"/>
      <c r="I83" s="14">
        <v>11025</v>
      </c>
      <c r="J83" s="14"/>
      <c r="K83" s="14">
        <f>(D83+F83+H83+J83)/4</f>
        <v>0</v>
      </c>
      <c r="L83" s="14">
        <v>1075.5999999999999</v>
      </c>
      <c r="M83" s="14"/>
      <c r="N83" s="14"/>
      <c r="O83" s="14"/>
      <c r="P83" s="14">
        <f>M83-N83</f>
        <v>0</v>
      </c>
    </row>
    <row r="84" spans="1:16" ht="15.75" customHeight="1">
      <c r="A84" s="13">
        <v>12</v>
      </c>
      <c r="B84" s="14" t="s">
        <v>61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hidden="1">
      <c r="A85" s="12">
        <v>1</v>
      </c>
      <c r="B85" s="26" t="s">
        <v>57</v>
      </c>
      <c r="C85" s="21">
        <v>108000</v>
      </c>
      <c r="D85" s="21"/>
      <c r="E85" s="21">
        <v>5200</v>
      </c>
      <c r="F85" s="21"/>
      <c r="G85" s="21">
        <v>19770</v>
      </c>
      <c r="H85" s="16"/>
      <c r="I85" s="16"/>
      <c r="J85" s="16"/>
      <c r="K85" s="16"/>
      <c r="L85" s="16"/>
      <c r="M85" s="16"/>
      <c r="N85" s="16"/>
      <c r="O85" s="16"/>
      <c r="P85" s="16"/>
    </row>
    <row r="86" spans="1:16" hidden="1">
      <c r="A86" s="12">
        <v>2</v>
      </c>
      <c r="B86" s="26" t="s">
        <v>58</v>
      </c>
      <c r="C86" s="21">
        <v>440000</v>
      </c>
      <c r="D86" s="21"/>
      <c r="E86" s="21">
        <v>3300</v>
      </c>
      <c r="F86" s="21"/>
      <c r="G86" s="21">
        <v>13550</v>
      </c>
      <c r="H86" s="16"/>
      <c r="I86" s="16"/>
      <c r="J86" s="16"/>
      <c r="K86" s="16"/>
      <c r="L86" s="16"/>
      <c r="M86" s="16"/>
      <c r="N86" s="16"/>
      <c r="O86" s="16"/>
      <c r="P86" s="16"/>
    </row>
    <row r="87" spans="1:16" hidden="1">
      <c r="A87" s="12">
        <v>3</v>
      </c>
      <c r="B87" s="26" t="s">
        <v>59</v>
      </c>
      <c r="C87" s="21">
        <v>270000</v>
      </c>
      <c r="D87" s="21"/>
      <c r="E87" s="21">
        <v>1080</v>
      </c>
      <c r="F87" s="21"/>
      <c r="G87" s="21">
        <v>4105</v>
      </c>
      <c r="H87" s="16"/>
      <c r="I87" s="16"/>
      <c r="J87" s="16"/>
      <c r="K87" s="16"/>
      <c r="L87" s="16"/>
      <c r="M87" s="16"/>
      <c r="N87" s="16"/>
      <c r="O87" s="16"/>
      <c r="P87" s="16"/>
    </row>
    <row r="88" spans="1:16" hidden="1">
      <c r="A88" s="12">
        <v>4</v>
      </c>
      <c r="B88" s="26" t="s">
        <v>60</v>
      </c>
      <c r="C88" s="21">
        <v>310000</v>
      </c>
      <c r="D88" s="21"/>
      <c r="E88" s="21">
        <v>1050</v>
      </c>
      <c r="F88" s="21"/>
      <c r="G88" s="21">
        <v>4201</v>
      </c>
      <c r="H88" s="16"/>
      <c r="I88" s="16"/>
      <c r="J88" s="16"/>
      <c r="K88" s="16"/>
      <c r="L88" s="16"/>
      <c r="M88" s="16"/>
      <c r="N88" s="16"/>
      <c r="O88" s="16"/>
      <c r="P88" s="16"/>
    </row>
    <row r="89" spans="1:16" s="10" customFormat="1">
      <c r="A89" s="12"/>
      <c r="B89" s="11" t="s">
        <v>3</v>
      </c>
      <c r="C89" s="12">
        <f t="shared" ref="C89:E89" si="10">SUM(C85:C88)</f>
        <v>1128000</v>
      </c>
      <c r="D89" s="12">
        <v>2.7</v>
      </c>
      <c r="E89" s="12">
        <f t="shared" si="10"/>
        <v>10630</v>
      </c>
      <c r="F89" s="12">
        <v>4.8</v>
      </c>
      <c r="G89" s="12">
        <f>SUM(G85:G88)</f>
        <v>41626</v>
      </c>
      <c r="H89" s="14">
        <v>3.9</v>
      </c>
      <c r="I89" s="14">
        <v>25117</v>
      </c>
      <c r="J89" s="14">
        <v>6</v>
      </c>
      <c r="K89" s="14">
        <f>(D89+F89+H89+J89)/4</f>
        <v>4.3499999999999996</v>
      </c>
      <c r="L89" s="14">
        <v>948.6</v>
      </c>
      <c r="M89" s="14">
        <v>730</v>
      </c>
      <c r="N89" s="14">
        <v>730</v>
      </c>
      <c r="O89" s="14"/>
      <c r="P89" s="14">
        <f>M89-N89</f>
        <v>0</v>
      </c>
    </row>
    <row r="90" spans="1:16" ht="14.25" customHeight="1">
      <c r="A90" s="13">
        <v>13</v>
      </c>
      <c r="B90" s="14" t="s">
        <v>62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hidden="1">
      <c r="A91" s="13">
        <v>1</v>
      </c>
      <c r="B91" s="16" t="s">
        <v>73</v>
      </c>
      <c r="C91" s="15">
        <v>2820000</v>
      </c>
      <c r="D91" s="15"/>
      <c r="E91" s="15">
        <v>11500</v>
      </c>
      <c r="F91" s="15"/>
      <c r="G91" s="15">
        <v>57500</v>
      </c>
      <c r="H91" s="16"/>
      <c r="I91" s="16"/>
      <c r="J91" s="16"/>
      <c r="K91" s="16"/>
      <c r="L91" s="16"/>
      <c r="M91" s="16"/>
      <c r="N91" s="16"/>
      <c r="O91" s="16"/>
      <c r="P91" s="16"/>
    </row>
    <row r="92" spans="1:16" hidden="1">
      <c r="A92" s="13">
        <v>2</v>
      </c>
      <c r="B92" s="16" t="s">
        <v>74</v>
      </c>
      <c r="C92" s="15">
        <v>1500000</v>
      </c>
      <c r="D92" s="15"/>
      <c r="E92" s="15">
        <v>4000</v>
      </c>
      <c r="F92" s="15"/>
      <c r="G92" s="15">
        <v>20000</v>
      </c>
      <c r="H92" s="16"/>
      <c r="I92" s="16"/>
      <c r="J92" s="16"/>
      <c r="K92" s="16"/>
      <c r="L92" s="16"/>
      <c r="M92" s="16"/>
      <c r="N92" s="16"/>
      <c r="O92" s="16"/>
      <c r="P92" s="16"/>
    </row>
    <row r="93" spans="1:16" hidden="1">
      <c r="A93" s="13">
        <v>3</v>
      </c>
      <c r="B93" s="16" t="s">
        <v>75</v>
      </c>
      <c r="C93" s="15">
        <v>500000</v>
      </c>
      <c r="D93" s="15"/>
      <c r="E93" s="15">
        <v>2000</v>
      </c>
      <c r="F93" s="15"/>
      <c r="G93" s="15">
        <v>10000</v>
      </c>
      <c r="H93" s="16"/>
      <c r="I93" s="16"/>
      <c r="J93" s="16"/>
      <c r="K93" s="16"/>
      <c r="L93" s="16"/>
      <c r="M93" s="16"/>
      <c r="N93" s="16"/>
      <c r="O93" s="16"/>
      <c r="P93" s="16"/>
    </row>
    <row r="94" spans="1:16" hidden="1">
      <c r="A94" s="13">
        <v>4</v>
      </c>
      <c r="B94" s="16" t="s">
        <v>76</v>
      </c>
      <c r="C94" s="15">
        <v>410000</v>
      </c>
      <c r="D94" s="15"/>
      <c r="E94" s="15">
        <v>1400</v>
      </c>
      <c r="F94" s="15"/>
      <c r="G94" s="15">
        <v>7000</v>
      </c>
      <c r="H94" s="16"/>
      <c r="I94" s="16"/>
      <c r="J94" s="16"/>
      <c r="K94" s="16"/>
      <c r="L94" s="16"/>
      <c r="M94" s="16"/>
      <c r="N94" s="16"/>
      <c r="O94" s="16"/>
      <c r="P94" s="16"/>
    </row>
    <row r="95" spans="1:16" hidden="1">
      <c r="A95" s="13">
        <v>5</v>
      </c>
      <c r="B95" s="16" t="s">
        <v>77</v>
      </c>
      <c r="C95" s="15">
        <v>370000</v>
      </c>
      <c r="D95" s="15"/>
      <c r="E95" s="15">
        <v>1200</v>
      </c>
      <c r="F95" s="15"/>
      <c r="G95" s="15">
        <v>6000</v>
      </c>
      <c r="H95" s="16"/>
      <c r="I95" s="16"/>
      <c r="J95" s="16"/>
      <c r="K95" s="16"/>
      <c r="L95" s="16"/>
      <c r="M95" s="16"/>
      <c r="N95" s="16"/>
      <c r="O95" s="16"/>
      <c r="P95" s="16"/>
    </row>
    <row r="96" spans="1:16" hidden="1">
      <c r="A96" s="13">
        <v>6</v>
      </c>
      <c r="B96" s="16" t="s">
        <v>78</v>
      </c>
      <c r="C96" s="15">
        <v>240000</v>
      </c>
      <c r="D96" s="15"/>
      <c r="E96" s="15">
        <v>900</v>
      </c>
      <c r="F96" s="15"/>
      <c r="G96" s="15">
        <v>4500</v>
      </c>
      <c r="H96" s="16"/>
      <c r="I96" s="16"/>
      <c r="J96" s="16"/>
      <c r="K96" s="16"/>
      <c r="L96" s="16"/>
      <c r="M96" s="16"/>
      <c r="N96" s="16"/>
      <c r="O96" s="16"/>
      <c r="P96" s="16"/>
    </row>
    <row r="97" spans="1:16" hidden="1">
      <c r="A97" s="13">
        <v>7</v>
      </c>
      <c r="B97" s="16" t="s">
        <v>79</v>
      </c>
      <c r="C97" s="15">
        <v>115000</v>
      </c>
      <c r="D97" s="15"/>
      <c r="E97" s="15">
        <v>500</v>
      </c>
      <c r="F97" s="15"/>
      <c r="G97" s="15">
        <v>2500</v>
      </c>
      <c r="H97" s="16"/>
      <c r="I97" s="16"/>
      <c r="J97" s="16"/>
      <c r="K97" s="16"/>
      <c r="L97" s="16"/>
      <c r="M97" s="16"/>
      <c r="N97" s="16"/>
      <c r="O97" s="16"/>
      <c r="P97" s="16"/>
    </row>
    <row r="98" spans="1:16" s="10" customFormat="1">
      <c r="A98" s="13"/>
      <c r="B98" s="14" t="s">
        <v>3</v>
      </c>
      <c r="C98" s="17">
        <f>SUM(C91:C97)</f>
        <v>5955000</v>
      </c>
      <c r="D98" s="17">
        <v>14.1</v>
      </c>
      <c r="E98" s="17">
        <f>SUM(E91:E97)</f>
        <v>21500</v>
      </c>
      <c r="F98" s="17">
        <v>9.6999999999999993</v>
      </c>
      <c r="G98" s="17">
        <f>SUM(G91:G97)</f>
        <v>107500</v>
      </c>
      <c r="H98" s="14">
        <v>10.1</v>
      </c>
      <c r="I98" s="14">
        <v>44334</v>
      </c>
      <c r="J98" s="14">
        <v>10.4</v>
      </c>
      <c r="K98" s="14">
        <f>(D98+F98+H98+J98)/4</f>
        <v>11.074999999999999</v>
      </c>
      <c r="L98" s="14">
        <v>2449.9</v>
      </c>
      <c r="M98" s="14">
        <v>1760</v>
      </c>
      <c r="N98" s="14">
        <v>1430</v>
      </c>
      <c r="O98" s="14"/>
      <c r="P98" s="14">
        <f>M98-N98</f>
        <v>330</v>
      </c>
    </row>
    <row r="99" spans="1:16">
      <c r="A99" s="13">
        <v>14</v>
      </c>
      <c r="B99" s="14" t="s">
        <v>63</v>
      </c>
      <c r="C99" s="15"/>
      <c r="D99" s="15"/>
      <c r="E99" s="15"/>
      <c r="F99" s="15"/>
      <c r="G99" s="15"/>
      <c r="H99" s="16"/>
      <c r="I99" s="16"/>
      <c r="J99" s="16"/>
      <c r="K99" s="16"/>
      <c r="L99" s="16"/>
      <c r="M99" s="16"/>
      <c r="N99" s="16"/>
      <c r="O99" s="16"/>
      <c r="P99" s="16"/>
    </row>
    <row r="100" spans="1:16" hidden="1">
      <c r="A100" s="13">
        <v>1</v>
      </c>
      <c r="B100" s="16" t="s">
        <v>96</v>
      </c>
      <c r="C100" s="15">
        <v>900000</v>
      </c>
      <c r="D100" s="15"/>
      <c r="E100" s="15">
        <v>2000</v>
      </c>
      <c r="F100" s="15"/>
      <c r="G100" s="15">
        <v>9000</v>
      </c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6" hidden="1">
      <c r="A101" s="13">
        <v>2</v>
      </c>
      <c r="B101" s="16" t="s">
        <v>97</v>
      </c>
      <c r="C101" s="15">
        <v>760000</v>
      </c>
      <c r="D101" s="15"/>
      <c r="E101" s="15">
        <v>2750</v>
      </c>
      <c r="F101" s="15"/>
      <c r="G101" s="15">
        <v>11000</v>
      </c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1:16" s="10" customFormat="1">
      <c r="A102" s="13"/>
      <c r="B102" s="14" t="s">
        <v>3</v>
      </c>
      <c r="C102" s="17">
        <f>SUM(C100:C101)</f>
        <v>1660000</v>
      </c>
      <c r="D102" s="17">
        <v>4</v>
      </c>
      <c r="E102" s="17">
        <f t="shared" ref="E102:G102" si="11">SUM(E100:E101)</f>
        <v>4750</v>
      </c>
      <c r="F102" s="17">
        <v>2.2000000000000002</v>
      </c>
      <c r="G102" s="17">
        <f t="shared" si="11"/>
        <v>20000</v>
      </c>
      <c r="H102" s="14">
        <v>1.9</v>
      </c>
      <c r="I102" s="14">
        <v>17366</v>
      </c>
      <c r="J102" s="14">
        <v>4.0999999999999996</v>
      </c>
      <c r="K102" s="14">
        <f>(D102+F102+H102+J102)/4</f>
        <v>3.05</v>
      </c>
      <c r="L102" s="14">
        <v>687.2</v>
      </c>
      <c r="M102" s="14">
        <v>490</v>
      </c>
      <c r="N102" s="14">
        <v>630</v>
      </c>
      <c r="O102" s="14"/>
      <c r="P102" s="14">
        <f>M102-N102</f>
        <v>-140</v>
      </c>
    </row>
    <row r="103" spans="1:16">
      <c r="A103" s="13">
        <v>15</v>
      </c>
      <c r="B103" s="14" t="s">
        <v>69</v>
      </c>
      <c r="C103" s="15"/>
      <c r="D103" s="15"/>
      <c r="E103" s="15"/>
      <c r="F103" s="15"/>
      <c r="G103" s="15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16" hidden="1">
      <c r="A104" s="18">
        <v>1</v>
      </c>
      <c r="B104" s="19" t="s">
        <v>64</v>
      </c>
      <c r="C104" s="20">
        <v>480000</v>
      </c>
      <c r="D104" s="20"/>
      <c r="E104" s="20">
        <v>3100</v>
      </c>
      <c r="F104" s="20"/>
      <c r="G104" s="21">
        <v>16400</v>
      </c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6" hidden="1">
      <c r="A105" s="18">
        <v>2</v>
      </c>
      <c r="B105" s="19" t="s">
        <v>65</v>
      </c>
      <c r="C105" s="20">
        <v>190000</v>
      </c>
      <c r="D105" s="20"/>
      <c r="E105" s="20">
        <v>1200</v>
      </c>
      <c r="F105" s="20"/>
      <c r="G105" s="21">
        <v>7500</v>
      </c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1:16" hidden="1">
      <c r="A106" s="18">
        <v>3</v>
      </c>
      <c r="B106" s="19" t="s">
        <v>66</v>
      </c>
      <c r="C106" s="20">
        <v>140000</v>
      </c>
      <c r="D106" s="20"/>
      <c r="E106" s="20">
        <v>1000</v>
      </c>
      <c r="F106" s="20"/>
      <c r="G106" s="21">
        <v>4000</v>
      </c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1:16" hidden="1">
      <c r="A107" s="18">
        <v>4</v>
      </c>
      <c r="B107" s="19" t="s">
        <v>67</v>
      </c>
      <c r="C107" s="20">
        <v>170000</v>
      </c>
      <c r="D107" s="20"/>
      <c r="E107" s="20">
        <v>1100</v>
      </c>
      <c r="F107" s="20"/>
      <c r="G107" s="21">
        <v>6600</v>
      </c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1:16" hidden="1">
      <c r="A108" s="18">
        <v>5</v>
      </c>
      <c r="B108" s="19" t="s">
        <v>68</v>
      </c>
      <c r="C108" s="20">
        <v>150000</v>
      </c>
      <c r="D108" s="20"/>
      <c r="E108" s="20">
        <v>1200</v>
      </c>
      <c r="F108" s="20"/>
      <c r="G108" s="21">
        <v>4800</v>
      </c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1:16" s="10" customFormat="1" ht="16.5" customHeight="1">
      <c r="A109" s="18"/>
      <c r="B109" s="41" t="s">
        <v>3</v>
      </c>
      <c r="C109" s="12">
        <f t="shared" ref="C109:E109" si="12">SUM(C104:C108)</f>
        <v>1130000</v>
      </c>
      <c r="D109" s="12">
        <v>2.7</v>
      </c>
      <c r="E109" s="12">
        <f t="shared" si="12"/>
        <v>7600</v>
      </c>
      <c r="F109" s="12">
        <v>3.5</v>
      </c>
      <c r="G109" s="12">
        <f>SUM(G104:G108)</f>
        <v>39300</v>
      </c>
      <c r="H109" s="14">
        <v>3.7</v>
      </c>
      <c r="I109" s="14">
        <v>14131</v>
      </c>
      <c r="J109" s="14">
        <v>3.4</v>
      </c>
      <c r="K109" s="14">
        <f>(D109+F109+H109+J109)/4</f>
        <v>3.3250000000000002</v>
      </c>
      <c r="L109" s="14">
        <v>739.5</v>
      </c>
      <c r="M109" s="14">
        <v>530</v>
      </c>
      <c r="N109" s="14">
        <v>600</v>
      </c>
      <c r="O109" s="14"/>
      <c r="P109" s="14">
        <f>M109-N109</f>
        <v>-70</v>
      </c>
    </row>
    <row r="110" spans="1:16" ht="15.75" customHeight="1">
      <c r="A110" s="13">
        <v>16</v>
      </c>
      <c r="B110" s="14" t="s">
        <v>72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1:16" hidden="1">
      <c r="A111" s="12">
        <v>1</v>
      </c>
      <c r="B111" s="24" t="s">
        <v>70</v>
      </c>
      <c r="C111" s="15">
        <v>1370000</v>
      </c>
      <c r="D111" s="15"/>
      <c r="E111" s="21">
        <v>7924</v>
      </c>
      <c r="F111" s="21"/>
      <c r="G111" s="21">
        <v>39620</v>
      </c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1:16" hidden="1">
      <c r="A112" s="12">
        <v>2</v>
      </c>
      <c r="B112" s="24" t="s">
        <v>71</v>
      </c>
      <c r="C112" s="15">
        <v>520000</v>
      </c>
      <c r="D112" s="15"/>
      <c r="E112" s="21">
        <v>2640</v>
      </c>
      <c r="F112" s="21"/>
      <c r="G112" s="21">
        <v>13200</v>
      </c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1:16" s="10" customFormat="1" ht="17.25" customHeight="1">
      <c r="A113" s="12"/>
      <c r="B113" s="25" t="s">
        <v>3</v>
      </c>
      <c r="C113" s="12">
        <f>SUM(C111:C112)</f>
        <v>1890000</v>
      </c>
      <c r="D113" s="12">
        <v>4.5</v>
      </c>
      <c r="E113" s="12">
        <f>SUM(E111:E112)</f>
        <v>10564</v>
      </c>
      <c r="F113" s="12">
        <v>4.8</v>
      </c>
      <c r="G113" s="12">
        <f>SUM(G111:G112)</f>
        <v>52820</v>
      </c>
      <c r="H113" s="14">
        <v>5</v>
      </c>
      <c r="I113" s="14">
        <v>20697</v>
      </c>
      <c r="J113" s="14">
        <v>4.8</v>
      </c>
      <c r="K113" s="14">
        <f>(D113+F113+H113+J113)/4</f>
        <v>4.7750000000000004</v>
      </c>
      <c r="L113" s="14">
        <v>1053.2</v>
      </c>
      <c r="M113" s="14">
        <v>760</v>
      </c>
      <c r="N113" s="14">
        <v>690</v>
      </c>
      <c r="O113" s="14"/>
      <c r="P113" s="14">
        <f>M113-N113</f>
        <v>70</v>
      </c>
    </row>
    <row r="114" spans="1:16">
      <c r="A114" s="14"/>
      <c r="B114" s="14" t="s">
        <v>3</v>
      </c>
      <c r="C114" s="31">
        <f>SUM(C12+C17+C24+C32+C42+C49+C57+C63+C70+C76+C80+C89+C98+C102+C109+C113)</f>
        <v>42168686</v>
      </c>
      <c r="D114" s="12">
        <f>D12+D17+D24+D32+D42+D49+D57+D63+D70+D76+D80+D89+D98+D102+D109+D113</f>
        <v>100</v>
      </c>
      <c r="E114" s="31">
        <f>SUM(E12+E17+E24+E32+E42+E49+E57+E63+E70+E76+E80+E89+E98+E102+E109+E113)</f>
        <v>221729</v>
      </c>
      <c r="F114" s="12">
        <f>F12+F17+F24+F32+F42+F49+F57+F63+F70+F76+F80+F89+F98+F102+F109+F113</f>
        <v>100</v>
      </c>
      <c r="G114" s="31">
        <f>SUM(G12+G17+G24+G32+G42+G49+G57+G63+G70+G76+G80+G89+G98+G102+G109+G113)</f>
        <v>1065966</v>
      </c>
      <c r="H114" s="12">
        <f>H12+H17+H24+H32+H42+H49+H57+H63+H70+H76+H80+H89+H98+H102+H109+H113</f>
        <v>100.00000000000001</v>
      </c>
      <c r="I114" s="31">
        <f>SUM(I12+I17+I24+I32+I42+I49+I57+I63+I70+I76+I80+I89+I98+I102+I109+I113)</f>
        <v>424858</v>
      </c>
      <c r="J114" s="12">
        <f>J12+J17+J24+J32+J42+J49+J57+J63+J70+J76+J80+J89+J98+J102+J109+J113</f>
        <v>100</v>
      </c>
      <c r="K114" s="14">
        <f>(D114+F114+H114+J114)/4</f>
        <v>100</v>
      </c>
      <c r="L114" s="42">
        <f>SUM(L12:L113)</f>
        <v>23154.800000000003</v>
      </c>
      <c r="M114" s="42">
        <f t="shared" ref="M114:N114" si="13">SUM(M12:M113)</f>
        <v>15950</v>
      </c>
      <c r="N114" s="42">
        <f t="shared" si="13"/>
        <v>11950</v>
      </c>
      <c r="O114" s="42"/>
      <c r="P114" s="42">
        <f>SUM(P12:P113)</f>
        <v>4000</v>
      </c>
    </row>
  </sheetData>
  <mergeCells count="1">
    <mergeCell ref="A1:P1"/>
  </mergeCells>
  <pageMargins left="0" right="0" top="0" bottom="0" header="0.31496062992125984" footer="0.31496062992125984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2018-06-02T10:15:01Z</dcterms:modified>
</cp:coreProperties>
</file>